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snik\Desktop\RADNI NALOZI 2022\klizište\klizište turki\"/>
    </mc:Choice>
  </mc:AlternateContent>
  <xr:revisionPtr revIDLastSave="0" documentId="13_ncr:1_{99CF04E7-1DE2-415D-8C39-614AE97422F6}" xr6:coauthVersionLast="3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Troskovnik" sheetId="11" r:id="rId1"/>
    <sheet name="Kolicine" sheetId="12" r:id="rId2"/>
  </sheets>
  <definedNames>
    <definedName name="_xlnm.Print_Area" localSheetId="0">Troskovnik!$A$1:$F$24</definedName>
  </definedNames>
  <calcPr calcId="179021"/>
</workbook>
</file>

<file path=xl/calcChain.xml><?xml version="1.0" encoding="utf-8"?>
<calcChain xmlns="http://schemas.openxmlformats.org/spreadsheetml/2006/main">
  <c r="F22" i="11" l="1"/>
  <c r="F12" i="11" l="1"/>
  <c r="F9" i="11" l="1"/>
  <c r="K23" i="12"/>
  <c r="V22" i="12"/>
  <c r="V19" i="12"/>
  <c r="V11" i="12"/>
  <c r="H19" i="12"/>
  <c r="U19" i="12" s="1"/>
  <c r="H11" i="12"/>
  <c r="U11" i="12" s="1"/>
  <c r="B22" i="11"/>
  <c r="B21" i="11"/>
  <c r="U22" i="12" l="1"/>
  <c r="Q11" i="12"/>
  <c r="R11" i="12"/>
  <c r="S11" i="12"/>
  <c r="T11" i="12"/>
  <c r="Q19" i="12"/>
  <c r="Q22" i="12" s="1"/>
  <c r="R19" i="12"/>
  <c r="R22" i="12" s="1"/>
  <c r="S19" i="12"/>
  <c r="T19" i="12"/>
  <c r="T22" i="12" s="1"/>
  <c r="F13" i="11"/>
  <c r="F11" i="11"/>
  <c r="F10" i="11"/>
  <c r="F8" i="11"/>
  <c r="F7" i="11"/>
  <c r="F14" i="11" l="1"/>
  <c r="F21" i="11" s="1"/>
  <c r="S22" i="12"/>
  <c r="B20" i="11" l="1"/>
  <c r="F3" i="11" l="1"/>
  <c r="F4" i="11"/>
  <c r="F5" i="11" l="1"/>
  <c r="F20" i="11" s="1"/>
  <c r="F24" i="11" s="1"/>
</calcChain>
</file>

<file path=xl/sharedStrings.xml><?xml version="1.0" encoding="utf-8"?>
<sst xmlns="http://schemas.openxmlformats.org/spreadsheetml/2006/main" count="83" uniqueCount="60">
  <si>
    <t>Jedinica
mjere</t>
  </si>
  <si>
    <t>Količina</t>
  </si>
  <si>
    <t>Iznos</t>
  </si>
  <si>
    <t>Opis stavke troškovnika</t>
  </si>
  <si>
    <t>Jed.
Cijena</t>
  </si>
  <si>
    <t>SVEUKUPNO</t>
  </si>
  <si>
    <t>komplet</t>
  </si>
  <si>
    <t>1.1.</t>
  </si>
  <si>
    <t>1.</t>
  </si>
  <si>
    <t>1.2.</t>
  </si>
  <si>
    <t>Red.br.</t>
  </si>
  <si>
    <r>
      <t>m</t>
    </r>
    <r>
      <rPr>
        <vertAlign val="superscript"/>
        <sz val="9"/>
        <rFont val="Arial Narrow"/>
        <family val="2"/>
        <charset val="238"/>
      </rPr>
      <t>2</t>
    </r>
  </si>
  <si>
    <r>
      <t>m</t>
    </r>
    <r>
      <rPr>
        <vertAlign val="superscript"/>
        <sz val="9"/>
        <rFont val="Arial Narrow"/>
        <family val="2"/>
        <charset val="238"/>
      </rPr>
      <t>3</t>
    </r>
  </si>
  <si>
    <t>REKAPITULACIJA</t>
  </si>
  <si>
    <t>PRIPREMNI RADOVI</t>
  </si>
  <si>
    <t>UKUPNO PRIPREMNI RADOVI</t>
  </si>
  <si>
    <t>OSTALI RADOVI</t>
  </si>
  <si>
    <t>2.</t>
  </si>
  <si>
    <r>
      <t xml:space="preserve">Utovar i odvoz viška materijala na deponiju. </t>
    </r>
    <r>
      <rPr>
        <sz val="9"/>
        <rFont val="Arial Narrow"/>
        <family val="2"/>
      </rPr>
      <t>Stavka obuhvaća utovar i odvoz viška iskopanog materijala na deponiju koju osigurava Izvođač. Materijal se utovaruje i odvozi u najbližu odgovarajuću građevinu ili uređaj u odnosu na mjesto nastanka otpada, uzimajući u obzir gospodarsku učinkovitost i prihvatljivost za okoliš. Stavka uključuje sva potrebna sredstva, materijal i rad. Obračun po 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 xml:space="preserve"> odvezenog materijala u sraslom stanju.</t>
    </r>
  </si>
  <si>
    <r>
      <t>m</t>
    </r>
    <r>
      <rPr>
        <vertAlign val="superscript"/>
        <sz val="9"/>
        <rFont val="Arial Narrow"/>
        <family val="2"/>
      </rPr>
      <t>2</t>
    </r>
  </si>
  <si>
    <r>
      <t>m</t>
    </r>
    <r>
      <rPr>
        <vertAlign val="superscript"/>
        <sz val="9"/>
        <rFont val="Arial Narrow"/>
        <family val="2"/>
      </rPr>
      <t>3</t>
    </r>
  </si>
  <si>
    <r>
      <rPr>
        <b/>
        <sz val="9"/>
        <rFont val="Arial Narrow"/>
        <family val="2"/>
        <charset val="238"/>
      </rPr>
      <t>Geodetsko iskolčenje.</t>
    </r>
    <r>
      <rPr>
        <sz val="9"/>
        <rFont val="Arial Narrow"/>
        <family val="2"/>
      </rPr>
      <t xml:space="preserve"> Stavka obuhvaća geodetsko iskolčenje mjera sanacije (visinsko i položajno) na osnovu podataka iz projekta te sve ostale radove na osiguranju geodetskih točaka. Iskolčenja se moraju osigurati od uništenja i biti jasno vidljiva tijekom izvođenja radova. Radovi se izvode prema Općim tehničkim uvjetima za radove na cestama, knjiga I, stavka 1-02. Geodetski radovi. U cijenu je uračunat sav potreban materijal, rad i sredstva. Obračun po kompletu izvedenog iskolčenja.</t>
    </r>
  </si>
  <si>
    <r>
      <t>Pripremni radovi.</t>
    </r>
    <r>
      <rPr>
        <sz val="9"/>
        <rFont val="Arial Narrow"/>
        <family val="2"/>
        <charset val="238"/>
      </rPr>
      <t xml:space="preserve"> Priprema gradilišta obuhvaća dopremu i instalaciju opreme za izvođenje radova te po završenim radovima, raspremanje gradilišta, odvoz opreme i dovođenje lokacije u prvobitno stanje. U sklopu pripreme gradilišta uzima se u obzir i trošak organizacije gradilišta, privremenih deponija materijala. Obračun po kompletu.</t>
    </r>
  </si>
  <si>
    <t>3.</t>
  </si>
  <si>
    <t>2.3.</t>
  </si>
  <si>
    <t>2.4.</t>
  </si>
  <si>
    <t>2.5.</t>
  </si>
  <si>
    <t>2.6.</t>
  </si>
  <si>
    <r>
      <t>Uređenje temeljnog tla mehaničkim zbijanjem, Ms&gt;20,0 MN/m</t>
    </r>
    <r>
      <rPr>
        <b/>
        <vertAlign val="superscript"/>
        <sz val="9"/>
        <rFont val="Arial Narrow"/>
        <family val="2"/>
        <charset val="238"/>
      </rPr>
      <t>2</t>
    </r>
    <r>
      <rPr>
        <b/>
        <sz val="9"/>
        <rFont val="Arial Narrow"/>
        <family val="2"/>
        <charset val="238"/>
      </rPr>
      <t xml:space="preserve">. </t>
    </r>
    <r>
      <rPr>
        <sz val="9"/>
        <rFont val="Arial Narrow"/>
        <family val="2"/>
      </rPr>
      <t>Nakon iskopa za izvedbu gabionske potporne konstrukcije potrebno je izvesti uređenje temeljnog tla mehaničkim zbijanjem. U c</t>
    </r>
    <r>
      <rPr>
        <sz val="9"/>
        <rFont val="Arial Narrow"/>
        <family val="2"/>
        <charset val="238"/>
      </rPr>
      <t>ijenu je uključeno prethodno čišćenje te planiranje i rad potreban za postizanje optimalne vlažnosti vezanih tala, vlaženjem ili rahljenjem i sušenjem, izravnanje površine tla i zbijanje odgovarajućim sredstvima do tražene zbijenosti te sav rad, materijal i oprema potrebni za potpuno dovršenje uključujući i ispitivanje i kontrolu kakvoće. Izvedba radova prema specifikacijama iz projekta, a u skladu s Općim tehničkim uvjetima za radove na cestama St. 2-08.1. U stavku su uključena sva potrebna sredstva, materijal i rad. Obračun po 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 xml:space="preserve"> uređenog temeljnog tla.</t>
    </r>
  </si>
  <si>
    <t>2.7.</t>
  </si>
  <si>
    <r>
      <rPr>
        <b/>
        <sz val="9"/>
        <rFont val="Arial Narrow"/>
        <family val="2"/>
      </rPr>
      <t>Polaganje geotekstila.</t>
    </r>
    <r>
      <rPr>
        <sz val="9"/>
        <rFont val="Arial Narrow"/>
        <family val="2"/>
      </rPr>
      <t xml:space="preserve"> Predviđeno je polaganje geotekstila na dno iskopa za potrebu izvedbe gabionske potporne konstrukcije (nakon uređenja temeljnog tla mehaničkim zbijanjem) te na stražnje lice gabionske potporne konstrukcije. Stavka obuhvaća dobavu, dopremu i polaganje geotekstila. Ugrađuje se netkani geotekstil od polipropilena (PP), čvrstoća na vlak – uzdužno MD: ≥ 15 kN/m' prema HRN EN ISO 10319:2008, čvrstoća na vlak – poprečno CMD: ≥ 15 kN/m' prema HRN EN ISO 10319:2008, deformacija pri slomu – uzdužno MD: ≥ 40 % prema HRN EN ISO 10319:2008, deformacija pri slomu – poprečno CMD: ≥ 40 % prema HRN EN ISO 10319:2008, najveća veličina otvora: 200 μm, sila proboja (CBR) - Fp: ≥ 3,0 kN prema HRN EN ISO 12236:2008, vodopropusnost okomito na ravninu – permitivnost ψ: &gt; 1x10</t>
    </r>
    <r>
      <rPr>
        <vertAlign val="superscript"/>
        <sz val="9"/>
        <rFont val="Arial Narrow"/>
        <family val="2"/>
      </rPr>
      <t>-3</t>
    </r>
    <r>
      <rPr>
        <sz val="9"/>
        <rFont val="Arial Narrow"/>
        <family val="2"/>
      </rPr>
      <t xml:space="preserve"> m/s prema HRN EN ISO 11058:2010. Preklop geotekstila uključen je u jediničnu cijenu radova. Radovi se izvode prema Općim tehničkim uvjetima za radove na cestama, stavka 2-08.4. Uređenje slabonosivog temeljnog tla i posteljice geotekstilom. Stavka obuhvaća sva potrebna sredstva, materijal i rad. Obračun po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položenog geotekstila.</t>
    </r>
  </si>
  <si>
    <t>Od profila P112 do P127</t>
  </si>
  <si>
    <t>Kolicine od P112 do P119</t>
  </si>
  <si>
    <t>Kolicine od P119 do P127</t>
  </si>
  <si>
    <t>duljina (m)</t>
  </si>
  <si>
    <t>P115</t>
  </si>
  <si>
    <t>P120</t>
  </si>
  <si>
    <t>Iskop dolje (m2)</t>
  </si>
  <si>
    <t>Iskop gore (m2)</t>
  </si>
  <si>
    <t>Zamjena materijala (m2)</t>
  </si>
  <si>
    <t>Geotekstil (m)</t>
  </si>
  <si>
    <t>Gabioni (m2)</t>
  </si>
  <si>
    <t>Ukupno</t>
  </si>
  <si>
    <t>Geotekstil (m2)</t>
  </si>
  <si>
    <t>Gabioni (m3)</t>
  </si>
  <si>
    <t>Zamjena materijala (m3)</t>
  </si>
  <si>
    <t>Iskop gore (m3)</t>
  </si>
  <si>
    <t>Iskop dolje (m3)</t>
  </si>
  <si>
    <t>suma</t>
  </si>
  <si>
    <t>nasip (m2)</t>
  </si>
  <si>
    <t>nasip (m3)</t>
  </si>
  <si>
    <t>meh zbijanje</t>
  </si>
  <si>
    <t>2.8.</t>
  </si>
  <si>
    <r>
      <t xml:space="preserve">Izrada podloge od mehanički stabiliziranog zrnatog kamenog materijala. </t>
    </r>
    <r>
      <rPr>
        <sz val="9"/>
        <rFont val="Arial Narrow"/>
        <family val="2"/>
      </rPr>
      <t>Nakon polaganja geotekstila na dno iskopa pristupa se izvedbi podloge od prethodno usitnjenog mehanički stabiliziranog zrnatog kamenog materijala granulacije Ø0-63 mm debljine 30,0 cm. Zbijanje se vrši dok se mjerenjem zbijenosti kružnom pločom ne utvrdi modul stišljivosti Ms=60 MN/m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(vrši se minimalno jedno ispitivanje na 500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površine). U stavku su uključena sva potrebna sredstva, materijal i rad. Obračun po 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 xml:space="preserve"> ugrađenog materijala u sraslom stanju.</t>
    </r>
  </si>
  <si>
    <t>SANACIJA KLIZIŠTA</t>
  </si>
  <si>
    <t>2.14.</t>
  </si>
  <si>
    <t>UKUPNO SANACIJA KLIZIŠTA</t>
  </si>
  <si>
    <r>
      <t xml:space="preserve">Iskop za potrebu izvedbe gabionske potporne konstrukcije. </t>
    </r>
    <r>
      <rPr>
        <sz val="9"/>
        <rFont val="Arial Narrow"/>
        <family val="2"/>
      </rPr>
      <t>Stavka obuhvaća str</t>
    </r>
    <r>
      <rPr>
        <sz val="9"/>
        <rFont val="Arial Narrow"/>
        <family val="2"/>
        <charset val="238"/>
      </rPr>
      <t>ojni iskop u projektiranom nagibu i profiliranje. Iskop se izvodi strojno</t>
    </r>
    <r>
      <rPr>
        <sz val="9"/>
        <rFont val="Arial Narrow"/>
        <family val="2"/>
      </rPr>
      <t>.</t>
    </r>
    <r>
      <rPr>
        <sz val="9"/>
        <rFont val="Arial Narrow"/>
        <family val="2"/>
        <charset val="238"/>
      </rPr>
      <t xml:space="preserve"> Za</t>
    </r>
    <r>
      <rPr>
        <sz val="9"/>
        <rFont val="Arial Narrow"/>
        <family val="2"/>
      </rPr>
      <t xml:space="preserve">htijeva se postizanje točnosti iskopa od 3,0 cm na 1,0 m duljine. Tehnologiju izvedbe iskopa potrebno je prilagoditi stanju na terenu, a ovisno o vrsti tla/stijene u skladu s interaktivnim projektiranjem temeljenom na opservacijskoj metodi. Radovi se izvode prema Općim tehničkim uvjetima za radove na cestama, knjiga II, stavka 2-02 Široki iskop. Procjena na bazi idealnih količina iz projekta, </t>
    </r>
    <r>
      <rPr>
        <sz val="9"/>
        <rFont val="Arial Narrow"/>
        <family val="2"/>
        <charset val="238"/>
      </rPr>
      <t>stvarne količine utvrditi će se po izvršenom iskopu. Obračun iskopanog materijala provest će se na osnovi geodetske snimke prije i nakon iskopa. U stavku su uključena sva potrebna sredstva, materijal i rad. Obračun po</t>
    </r>
    <r>
      <rPr>
        <sz val="9"/>
        <color theme="1"/>
        <rFont val="Arial Narrow"/>
        <family val="2"/>
      </rPr>
      <t xml:space="preserve"> m</t>
    </r>
    <r>
      <rPr>
        <vertAlign val="superscript"/>
        <sz val="9"/>
        <color theme="1"/>
        <rFont val="Arial Narrow"/>
        <family val="2"/>
      </rPr>
      <t>3</t>
    </r>
    <r>
      <rPr>
        <sz val="9"/>
        <color theme="1"/>
        <rFont val="Arial Narrow"/>
        <family val="2"/>
      </rPr>
      <t xml:space="preserve"> isk</t>
    </r>
    <r>
      <rPr>
        <sz val="9"/>
        <rFont val="Arial Narrow"/>
        <family val="2"/>
        <charset val="238"/>
      </rPr>
      <t>opanog materijala  u sraslom stanju bez obzira na kategoriju.</t>
    </r>
  </si>
  <si>
    <r>
      <rPr>
        <b/>
        <sz val="9"/>
        <rFont val="Arial Narrow"/>
        <family val="2"/>
      </rPr>
      <t>Nabava, doprema i ugradnja gabionskog koša 1,0x1,0x2,0m i ugradnja materijala.</t>
    </r>
    <r>
      <rPr>
        <sz val="9"/>
        <rFont val="Arial Narrow"/>
        <family val="2"/>
      </rPr>
      <t xml:space="preserve"> Stavka obuhvaća nabavu, dopremu i ugradnju gabionskih elemenata dimenzija 1,0 x 1,0 x 2,0 m i gradnju kamenog materijala u gabionske koševe. Oko mreže je veličine 80x100 mm, promjer žice iznosi 2,7 mm. Vlačna čvrstoća žice je u granicama od 350 do 550 N/mm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</rPr>
      <t>. Mreža je zaštićena od korozije pocinčavanjem (245 g/m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</rPr>
      <t xml:space="preserve"> prema HRN EN 10244-2,  klasa A te PVC oblogom). Kamena ispuna gabionskog elementa mora biti od prirodnog kamena otpornog na atmosferilije granulacije 100-300 mm.  Obračun po 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 xml:space="preserve"> izvedenog gabionskog zida.</t>
    </r>
  </si>
  <si>
    <r>
      <t xml:space="preserve">Nasipavanje kamenim materijalom iza gabionske konstrukcije. </t>
    </r>
    <r>
      <rPr>
        <sz val="9"/>
        <rFont val="Arial Narrow"/>
        <family val="2"/>
      </rPr>
      <t>Nakon izvedbe gabionske konstrukcije pristupa se nasipavanju kamenog materijala iza gabionske konstrukcije. Nasipavanje se izvodi u slojevima ne debljim od 50,0 cm sa zbijanjem. Materijal za ugradnju mora imati slijedeća svojstva: čisti kameni materijal, koeficijent nejednolikosti U=d</t>
    </r>
    <r>
      <rPr>
        <vertAlign val="subscript"/>
        <sz val="9"/>
        <rFont val="Arial Narrow"/>
        <family val="2"/>
        <charset val="238"/>
      </rPr>
      <t>60</t>
    </r>
    <r>
      <rPr>
        <sz val="9"/>
        <rFont val="Arial Narrow"/>
        <family val="2"/>
      </rPr>
      <t>/d</t>
    </r>
    <r>
      <rPr>
        <vertAlign val="subscript"/>
        <sz val="9"/>
        <rFont val="Arial Narrow"/>
        <family val="2"/>
        <charset val="238"/>
      </rPr>
      <t>10</t>
    </r>
    <r>
      <rPr>
        <sz val="9"/>
        <rFont val="Arial Narrow"/>
        <family val="2"/>
      </rPr>
      <t xml:space="preserve"> veći od 4, veličina zrna 0-25 cm, materijal za ugradnju ne smije imati primjese glina. Zbijanje se vrši dok se na vrhu nasipa mjerenjem ne utvrdi minimalni modul stišljivosti u vrijednosti od Ms=40,0 MN/m</t>
    </r>
    <r>
      <rPr>
        <vertAlign val="superscript"/>
        <sz val="9"/>
        <rFont val="Arial Narrow"/>
        <family val="2"/>
        <charset val="238"/>
      </rPr>
      <t>2</t>
    </r>
    <r>
      <rPr>
        <sz val="9"/>
        <rFont val="Arial Narrow"/>
        <family val="2"/>
      </rPr>
      <t>. Procjena na bazi idealnih količina iz projekta, stvarne količine utvrditi će se po izvršenom iskopu i nasipavanju. U stavku su uključena sva potrebna sredstva, materijal i rad. Obračun po 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 xml:space="preserve"> izvedenog nasipa u sraslom stanju.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</si>
</sst>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n_-;\-* #,##0.00\ _k_n_-;_-* &quot;-&quot;??\ _k_n_-;_-@_-"/>
    <numFmt numFmtId="164" formatCode="_-* #,##0.00_-;\-* #,##0.00_-;_-* &quot;-&quot;??_-;_-@_-"/>
    <numFmt numFmtId="165" formatCode="_-* #,##0\ _$_-;\-* #,##0\ _$_-;_-* &quot;-&quot;\ _$_-;_-@_-"/>
    <numFmt numFmtId="166" formatCode="_-* #,##0.00\ _$_-;\-* #,##0.00\ _$_-;_-* &quot;-&quot;??\ _$_-;_-@_-"/>
    <numFmt numFmtId="167" formatCode="@\ &quot;*&quot;"/>
  </numFmts>
  <fonts count="45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9"/>
      <name val="Arial Narrow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7"/>
      <name val="Cambria"/>
      <family val="2"/>
      <charset val="238"/>
    </font>
    <font>
      <b/>
      <sz val="15"/>
      <color indexed="57"/>
      <name val="Calibri"/>
      <family val="2"/>
      <charset val="238"/>
    </font>
    <font>
      <b/>
      <sz val="13"/>
      <color indexed="57"/>
      <name val="Calibri"/>
      <family val="2"/>
      <charset val="238"/>
    </font>
    <font>
      <b/>
      <sz val="11"/>
      <color indexed="57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9"/>
      <name val="Arial Narrow"/>
      <family val="2"/>
    </font>
    <font>
      <b/>
      <vertAlign val="superscript"/>
      <sz val="9"/>
      <name val="Arial Narrow"/>
      <family val="2"/>
      <charset val="238"/>
    </font>
    <font>
      <b/>
      <sz val="10"/>
      <name val="Arial"/>
      <family val="2"/>
    </font>
    <font>
      <vertAlign val="subscript"/>
      <sz val="9"/>
      <name val="Arial Narrow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name val="Arial"/>
      <family val="2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indexed="27"/>
        <bgColor indexed="4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80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/>
    <xf numFmtId="0" fontId="17" fillId="0" borderId="0"/>
    <xf numFmtId="0" fontId="16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8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8" fillId="4" borderId="5" applyNumberFormat="0" applyFont="0" applyAlignment="0" applyProtection="0"/>
    <xf numFmtId="164" fontId="18" fillId="0" borderId="0" applyFont="0" applyFill="0" applyBorder="0" applyAlignment="0" applyProtection="0"/>
    <xf numFmtId="0" fontId="21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2" fillId="14" borderId="11" applyNumberFormat="0" applyAlignment="0" applyProtection="0"/>
    <xf numFmtId="0" fontId="23" fillId="14" borderId="6" applyNumberFormat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12" applyNumberFormat="0" applyFill="0" applyAlignment="0" applyProtection="0"/>
    <xf numFmtId="0" fontId="31" fillId="15" borderId="7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3" borderId="6" applyNumberFormat="0" applyAlignment="0" applyProtection="0"/>
    <xf numFmtId="0" fontId="15" fillId="0" borderId="0"/>
    <xf numFmtId="0" fontId="4" fillId="0" borderId="0"/>
    <xf numFmtId="43" fontId="4" fillId="0" borderId="0" applyFont="0" applyFill="0" applyBorder="0" applyAlignment="0" applyProtection="0"/>
    <xf numFmtId="0" fontId="15" fillId="0" borderId="0" applyProtection="0">
      <alignment vertical="top"/>
    </xf>
    <xf numFmtId="0" fontId="35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42" fillId="18" borderId="16">
      <alignment horizontal="lef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4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0" fillId="19" borderId="17">
      <alignment vertical="center"/>
    </xf>
  </cellStyleXfs>
  <cellXfs count="77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9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justify" vertical="top" wrapText="1"/>
    </xf>
    <xf numFmtId="4" fontId="7" fillId="0" borderId="0" xfId="1" applyNumberFormat="1" applyFont="1" applyFill="1" applyBorder="1" applyAlignment="1">
      <alignment horizontal="right"/>
    </xf>
    <xf numFmtId="0" fontId="7" fillId="0" borderId="0" xfId="0" applyFont="1" applyAlignment="1">
      <alignment horizontal="justify" vertical="top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top" wrapText="1"/>
    </xf>
    <xf numFmtId="4" fontId="9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vertical="top"/>
    </xf>
    <xf numFmtId="0" fontId="7" fillId="0" borderId="0" xfId="0" applyFont="1"/>
    <xf numFmtId="4" fontId="7" fillId="0" borderId="0" xfId="0" applyNumberFormat="1" applyFont="1"/>
    <xf numFmtId="0" fontId="12" fillId="0" borderId="0" xfId="0" applyFont="1" applyAlignment="1">
      <alignment horizontal="justify" vertical="top" wrapText="1"/>
    </xf>
    <xf numFmtId="0" fontId="11" fillId="0" borderId="0" xfId="0" applyFont="1"/>
    <xf numFmtId="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justify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/>
    </xf>
    <xf numFmtId="0" fontId="13" fillId="0" borderId="3" xfId="0" applyFont="1" applyBorder="1" applyAlignment="1">
      <alignment horizontal="justify" vertical="top" wrapText="1"/>
    </xf>
    <xf numFmtId="0" fontId="14" fillId="0" borderId="3" xfId="0" applyFont="1" applyBorder="1" applyAlignment="1">
      <alignment horizontal="center"/>
    </xf>
    <xf numFmtId="4" fontId="14" fillId="0" borderId="3" xfId="0" applyNumberFormat="1" applyFont="1" applyBorder="1" applyAlignment="1">
      <alignment horizontal="right"/>
    </xf>
    <xf numFmtId="4" fontId="14" fillId="0" borderId="0" xfId="0" applyNumberFormat="1" applyFont="1"/>
    <xf numFmtId="4" fontId="14" fillId="0" borderId="3" xfId="0" applyNumberFormat="1" applyFont="1" applyBorder="1" applyAlignment="1">
      <alignment horizontal="center"/>
    </xf>
    <xf numFmtId="4" fontId="9" fillId="0" borderId="1" xfId="1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/>
    </xf>
    <xf numFmtId="0" fontId="9" fillId="17" borderId="2" xfId="0" applyFont="1" applyFill="1" applyBorder="1" applyAlignment="1">
      <alignment horizontal="center" vertical="top" wrapText="1"/>
    </xf>
    <xf numFmtId="0" fontId="9" fillId="17" borderId="3" xfId="0" applyFont="1" applyFill="1" applyBorder="1" applyAlignment="1">
      <alignment horizontal="justify" vertical="top" wrapText="1"/>
    </xf>
    <xf numFmtId="0" fontId="7" fillId="17" borderId="3" xfId="0" applyFont="1" applyFill="1" applyBorder="1" applyAlignment="1">
      <alignment horizontal="center"/>
    </xf>
    <xf numFmtId="4" fontId="7" fillId="17" borderId="3" xfId="0" applyNumberFormat="1" applyFont="1" applyFill="1" applyBorder="1" applyAlignment="1">
      <alignment horizontal="center"/>
    </xf>
    <xf numFmtId="4" fontId="7" fillId="17" borderId="4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wrapText="1"/>
    </xf>
    <xf numFmtId="4" fontId="13" fillId="0" borderId="3" xfId="1" applyNumberFormat="1" applyFont="1" applyBorder="1" applyAlignment="1">
      <alignment horizontal="center" wrapText="1"/>
    </xf>
    <xf numFmtId="4" fontId="13" fillId="0" borderId="0" xfId="1" applyNumberFormat="1" applyFont="1" applyBorder="1" applyAlignment="1">
      <alignment horizontal="center" wrapText="1"/>
    </xf>
    <xf numFmtId="16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49" fontId="9" fillId="17" borderId="2" xfId="0" applyNumberFormat="1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justify" vertical="top" wrapText="1"/>
    </xf>
    <xf numFmtId="2" fontId="13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 horizontal="right"/>
    </xf>
    <xf numFmtId="0" fontId="38" fillId="0" borderId="0" xfId="0" applyFont="1"/>
    <xf numFmtId="0" fontId="4" fillId="0" borderId="0" xfId="0" applyFont="1"/>
    <xf numFmtId="0" fontId="13" fillId="0" borderId="14" xfId="0" applyFont="1" applyBorder="1" applyAlignment="1">
      <alignment horizontal="justify" vertical="top" wrapText="1"/>
    </xf>
    <xf numFmtId="14" fontId="7" fillId="0" borderId="15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right" wrapText="1"/>
      <protection locked="0"/>
    </xf>
    <xf numFmtId="4" fontId="13" fillId="0" borderId="0" xfId="0" applyNumberFormat="1" applyFont="1" applyAlignment="1" applyProtection="1">
      <alignment horizontal="right" wrapText="1"/>
      <protection locked="0"/>
    </xf>
    <xf numFmtId="4" fontId="7" fillId="17" borderId="3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</cellXfs>
  <cellStyles count="180">
    <cellStyle name="20% - Isticanje1 2" xfId="63" xr:uid="{00000000-0005-0000-0000-000000000000}"/>
    <cellStyle name="20% - Isticanje2 2" xfId="64" xr:uid="{00000000-0005-0000-0000-000001000000}"/>
    <cellStyle name="20% - Isticanje3 2" xfId="65" xr:uid="{00000000-0005-0000-0000-000002000000}"/>
    <cellStyle name="20% - Isticanje4 2" xfId="66" xr:uid="{00000000-0005-0000-0000-000003000000}"/>
    <cellStyle name="20% - Isticanje5 2" xfId="67" xr:uid="{00000000-0005-0000-0000-000004000000}"/>
    <cellStyle name="20% - Isticanje6 2" xfId="68" xr:uid="{00000000-0005-0000-0000-000005000000}"/>
    <cellStyle name="40% - Isticanje2 2" xfId="69" xr:uid="{00000000-0005-0000-0000-000006000000}"/>
    <cellStyle name="40% - Isticanje3 2" xfId="70" xr:uid="{00000000-0005-0000-0000-000007000000}"/>
    <cellStyle name="40% - Isticanje4 2" xfId="71" xr:uid="{00000000-0005-0000-0000-000008000000}"/>
    <cellStyle name="40% - Isticanje5 2" xfId="72" xr:uid="{00000000-0005-0000-0000-000009000000}"/>
    <cellStyle name="40% - Isticanje6 2" xfId="73" xr:uid="{00000000-0005-0000-0000-00000A000000}"/>
    <cellStyle name="40% - Naglasak1" xfId="74" xr:uid="{00000000-0005-0000-0000-00000B000000}"/>
    <cellStyle name="60% - Isticanje1 2" xfId="75" xr:uid="{00000000-0005-0000-0000-00000C000000}"/>
    <cellStyle name="60% - Isticanje2 2" xfId="76" xr:uid="{00000000-0005-0000-0000-00000D000000}"/>
    <cellStyle name="60% - Isticanje3 2" xfId="77" xr:uid="{00000000-0005-0000-0000-00000E000000}"/>
    <cellStyle name="60% - Isticanje4 2" xfId="78" xr:uid="{00000000-0005-0000-0000-00000F000000}"/>
    <cellStyle name="60% - Isticanje5 2" xfId="79" xr:uid="{00000000-0005-0000-0000-000010000000}"/>
    <cellStyle name="60% - Isticanje6 2" xfId="80" xr:uid="{00000000-0005-0000-0000-000011000000}"/>
    <cellStyle name="Bilješka 2" xfId="81" xr:uid="{00000000-0005-0000-0000-000012000000}"/>
    <cellStyle name="Comma 2" xfId="50" xr:uid="{00000000-0005-0000-0000-000014000000}"/>
    <cellStyle name="Comma 2 2" xfId="53" xr:uid="{00000000-0005-0000-0000-000015000000}"/>
    <cellStyle name="Comma 2 3" xfId="59" xr:uid="{00000000-0005-0000-0000-000016000000}"/>
    <cellStyle name="Comma 2 4" xfId="151" xr:uid="{9807362B-BA8C-4F92-8326-E07E27D2BE38}"/>
    <cellStyle name="Comma 3" xfId="107" xr:uid="{00000000-0005-0000-0000-000017000000}"/>
    <cellStyle name="Dobro 2" xfId="83" xr:uid="{00000000-0005-0000-0000-000018000000}"/>
    <cellStyle name="Hiperveza" xfId="2" builtinId="8" hidden="1"/>
    <cellStyle name="Hiperveza" xfId="4" builtinId="8" hidden="1"/>
    <cellStyle name="Hiperveza" xfId="6" builtinId="8" hidden="1"/>
    <cellStyle name="Hiperveza" xfId="8" builtinId="8" hidden="1"/>
    <cellStyle name="Hiperveza" xfId="10" builtinId="8" hidden="1"/>
    <cellStyle name="Hiperveza" xfId="12" builtinId="8" hidden="1"/>
    <cellStyle name="Hiperveza" xfId="14" builtinId="8" hidden="1"/>
    <cellStyle name="Hiperveza" xfId="16" builtinId="8" hidden="1"/>
    <cellStyle name="Hiperveza" xfId="18" builtinId="8" hidden="1"/>
    <cellStyle name="Hiperveza" xfId="20" builtinId="8" hidden="1"/>
    <cellStyle name="Hiperveza" xfId="22" builtinId="8" hidden="1"/>
    <cellStyle name="Hiperveza" xfId="24" builtinId="8" hidden="1"/>
    <cellStyle name="Hiperveza" xfId="26" builtinId="8" hidden="1"/>
    <cellStyle name="Hiperveza" xfId="28" builtinId="8" hidden="1"/>
    <cellStyle name="Hiperveza" xfId="30" builtinId="8" hidden="1"/>
    <cellStyle name="Hiperveza" xfId="32" builtinId="8" hidden="1"/>
    <cellStyle name="Hiperveza" xfId="34" builtinId="8" hidden="1"/>
    <cellStyle name="Hiperveza" xfId="36" builtinId="8" hidden="1"/>
    <cellStyle name="Hiperveza" xfId="38" builtinId="8" hidden="1"/>
    <cellStyle name="Hiperveza" xfId="40" builtinId="8" hidden="1"/>
    <cellStyle name="Hiperveza" xfId="42" builtinId="8" hidden="1"/>
    <cellStyle name="Isticanje1 2" xfId="84" xr:uid="{00000000-0005-0000-0000-000043000000}"/>
    <cellStyle name="Isticanje2 2" xfId="85" xr:uid="{00000000-0005-0000-0000-000044000000}"/>
    <cellStyle name="Isticanje3 2" xfId="86" xr:uid="{00000000-0005-0000-0000-000045000000}"/>
    <cellStyle name="Isticanje4 2" xfId="87" xr:uid="{00000000-0005-0000-0000-000046000000}"/>
    <cellStyle name="Isticanje5 2" xfId="88" xr:uid="{00000000-0005-0000-0000-000047000000}"/>
    <cellStyle name="Isticanje6 2" xfId="89" xr:uid="{00000000-0005-0000-0000-000048000000}"/>
    <cellStyle name="Izlaz 2" xfId="90" xr:uid="{00000000-0005-0000-0000-000049000000}"/>
    <cellStyle name="Izračun 2" xfId="91" xr:uid="{00000000-0005-0000-0000-00004A000000}"/>
    <cellStyle name="Loše 2" xfId="92" xr:uid="{00000000-0005-0000-0000-00004B000000}"/>
    <cellStyle name="Naslov" xfId="152" xr:uid="{07A0DB9C-1C0F-49D0-AD4F-12699456CC69}"/>
    <cellStyle name="Naslov 1 2" xfId="94" xr:uid="{00000000-0005-0000-0000-00004C000000}"/>
    <cellStyle name="Naslov 2 2" xfId="95" xr:uid="{00000000-0005-0000-0000-00004D000000}"/>
    <cellStyle name="Naslov 3 2" xfId="96" xr:uid="{00000000-0005-0000-0000-00004E000000}"/>
    <cellStyle name="Naslov 4 2" xfId="97" xr:uid="{00000000-0005-0000-0000-00004F000000}"/>
    <cellStyle name="Naslov 5" xfId="93" xr:uid="{00000000-0005-0000-0000-000050000000}"/>
    <cellStyle name="Neutralno 2" xfId="98" xr:uid="{00000000-0005-0000-0000-000051000000}"/>
    <cellStyle name="Normal 11" xfId="153" xr:uid="{316CBDAE-474F-4293-88FC-9974C6F194C0}"/>
    <cellStyle name="Normal 13" xfId="154" xr:uid="{74D44508-E62C-49AB-9883-BAF54AC10C21}"/>
    <cellStyle name="Normal 16" xfId="155" xr:uid="{3BFA2624-DDB0-4F5F-9FBD-D616963C64A8}"/>
    <cellStyle name="Normal 18" xfId="156" xr:uid="{BDF25396-97C4-45EF-9DE4-84C9C266156B}"/>
    <cellStyle name="Normal 2" xfId="47" xr:uid="{00000000-0005-0000-0000-000053000000}"/>
    <cellStyle name="Normal 2 2" xfId="105" xr:uid="{00000000-0005-0000-0000-000054000000}"/>
    <cellStyle name="Normal 20" xfId="157" xr:uid="{55B11145-B17F-41CE-BA0C-584E4E81FFBC}"/>
    <cellStyle name="Normal 22" xfId="158" xr:uid="{2D43CD15-16B7-4E28-BEDB-E3733E8612D3}"/>
    <cellStyle name="Normal 25" xfId="159" xr:uid="{3E76CF35-6893-4B3C-BB3D-037F5CA50EFA}"/>
    <cellStyle name="Normal 27" xfId="160" xr:uid="{F4711504-FE2D-46D8-B67B-65B89674E3BD}"/>
    <cellStyle name="Normal 29" xfId="161" xr:uid="{99B6DB1E-B309-4F40-AB58-F9F3F961367D}"/>
    <cellStyle name="Normal 3" xfId="55" xr:uid="{00000000-0005-0000-0000-000055000000}"/>
    <cellStyle name="Normal 3 2" xfId="129" xr:uid="{00000000-0005-0000-0000-000056000000}"/>
    <cellStyle name="Normal 32" xfId="162" xr:uid="{B5663162-0FA4-4966-B1BD-BA1C8403C8BF}"/>
    <cellStyle name="Normal 34" xfId="163" xr:uid="{631F7466-9E8F-4210-9F3D-21679AB809E1}"/>
    <cellStyle name="Normal 36" xfId="164" xr:uid="{5EEE7BAB-922B-4632-8E5B-44CA4C14FCFC}"/>
    <cellStyle name="Normal 38" xfId="165" xr:uid="{6D6AE513-7530-4A0F-8A06-4178E1AEA383}"/>
    <cellStyle name="Normal 4" xfId="166" xr:uid="{7CB1C08E-9466-48E2-8E32-40EEA346E7BE}"/>
    <cellStyle name="Normal 40" xfId="167" xr:uid="{8EB9D458-3EB2-415A-8082-95F02F420CC5}"/>
    <cellStyle name="Normal 42" xfId="168" xr:uid="{3D4BFD48-26C0-402C-B158-B6F595C91832}"/>
    <cellStyle name="Normal 44" xfId="169" xr:uid="{CB93B916-76A6-487F-ADCC-450C8850D961}"/>
    <cellStyle name="Normal 46" xfId="170" xr:uid="{BD4A6E66-074A-491D-B57A-B910210621EA}"/>
    <cellStyle name="Normal 5" xfId="171" xr:uid="{6CA3EE41-0021-474B-BD6A-A1A244B8FBBD}"/>
    <cellStyle name="Normal 6" xfId="172" xr:uid="{F7CB6AD9-6C0D-4F14-8772-EC72FD60C50E}"/>
    <cellStyle name="Normal 7" xfId="56" xr:uid="{00000000-0005-0000-0000-000057000000}"/>
    <cellStyle name="Normal 7 2" xfId="106" xr:uid="{00000000-0005-0000-0000-000058000000}"/>
    <cellStyle name="Normal 7 3" xfId="118" xr:uid="{00000000-0005-0000-0000-000059000000}"/>
    <cellStyle name="Normal 9" xfId="173" xr:uid="{6E5B6FE8-6A25-4816-AA8A-4771CB2D17BF}"/>
    <cellStyle name="Normalno" xfId="0" builtinId="0"/>
    <cellStyle name="Normalno 14" xfId="108" xr:uid="{00000000-0005-0000-0000-00005A000000}"/>
    <cellStyle name="Normalno 2" xfId="44" xr:uid="{00000000-0005-0000-0000-00005B000000}"/>
    <cellStyle name="Normalno 2 2" xfId="132" xr:uid="{00000000-0005-0000-0000-00005C000000}"/>
    <cellStyle name="Normalno 3" xfId="48" xr:uid="{00000000-0005-0000-0000-00005D000000}"/>
    <cellStyle name="Normalno 3 2" xfId="60" xr:uid="{00000000-0005-0000-0000-00005E000000}"/>
    <cellStyle name="Normalno 3 2 2" xfId="123" xr:uid="{00000000-0005-0000-0000-00005F000000}"/>
    <cellStyle name="Normalno 3 2 2 2" xfId="145" xr:uid="{00000000-0005-0000-0000-000060000000}"/>
    <cellStyle name="Normalno 3 2 3" xfId="119" xr:uid="{00000000-0005-0000-0000-000061000000}"/>
    <cellStyle name="Normalno 3 2 3 2" xfId="141" xr:uid="{00000000-0005-0000-0000-000062000000}"/>
    <cellStyle name="Normalno 3 2 4" xfId="127" xr:uid="{00000000-0005-0000-0000-000063000000}"/>
    <cellStyle name="Normalno 3 2 4 2" xfId="149" xr:uid="{00000000-0005-0000-0000-000064000000}"/>
    <cellStyle name="Normalno 3 2 5" xfId="113" xr:uid="{00000000-0005-0000-0000-000065000000}"/>
    <cellStyle name="Normalno 3 2 6" xfId="137" xr:uid="{00000000-0005-0000-0000-000066000000}"/>
    <cellStyle name="Normalno 3 3" xfId="62" xr:uid="{00000000-0005-0000-0000-000067000000}"/>
    <cellStyle name="Normalno 3 4" xfId="116" xr:uid="{00000000-0005-0000-0000-000068000000}"/>
    <cellStyle name="Normalno 3 4 2" xfId="139" xr:uid="{00000000-0005-0000-0000-000069000000}"/>
    <cellStyle name="Normalno 3 5" xfId="121" xr:uid="{00000000-0005-0000-0000-00006A000000}"/>
    <cellStyle name="Normalno 3 5 2" xfId="143" xr:uid="{00000000-0005-0000-0000-00006B000000}"/>
    <cellStyle name="Normalno 3 6" xfId="125" xr:uid="{00000000-0005-0000-0000-00006C000000}"/>
    <cellStyle name="Normalno 3 6 2" xfId="147" xr:uid="{00000000-0005-0000-0000-00006D000000}"/>
    <cellStyle name="Normalno 3 7" xfId="111" xr:uid="{00000000-0005-0000-0000-00006E000000}"/>
    <cellStyle name="Normalno 3 8" xfId="135" xr:uid="{00000000-0005-0000-0000-00006F000000}"/>
    <cellStyle name="Normalno 4" xfId="109" xr:uid="{00000000-0005-0000-0000-000070000000}"/>
    <cellStyle name="Obično 12" xfId="54" xr:uid="{00000000-0005-0000-0000-000071000000}"/>
    <cellStyle name="Obično_SKC_unos" xfId="174" xr:uid="{24990F8B-CC08-4B7E-80E5-40BB793B0763}"/>
    <cellStyle name="Per cent 2" xfId="178" xr:uid="{D67230B5-96D3-4D4A-BA6C-DA06725A8177}"/>
    <cellStyle name="Percent 2" xfId="175" xr:uid="{D85B8582-AD74-426B-B341-AA914EE99C22}"/>
    <cellStyle name="Percent 2 10" xfId="176" xr:uid="{0FD0D994-D3CB-4DE9-97B5-69815B5A3011}"/>
    <cellStyle name="Percent 2 31" xfId="177" xr:uid="{07067BD3-25E8-4988-BDFF-EC50994E75C3}"/>
    <cellStyle name="Povezana ćelija 2" xfId="99" xr:uid="{00000000-0005-0000-0000-000072000000}"/>
    <cellStyle name="Praćena hiperveza" xfId="3" builtinId="9" hidden="1"/>
    <cellStyle name="Praćena hiperveza" xfId="5" builtinId="9" hidden="1"/>
    <cellStyle name="Praćena hiperveza" xfId="7" builtinId="9" hidden="1"/>
    <cellStyle name="Praćena hiperveza" xfId="9" builtinId="9" hidden="1"/>
    <cellStyle name="Praćena hiperveza" xfId="11" builtinId="9" hidden="1"/>
    <cellStyle name="Praćena hiperveza" xfId="13" builtinId="9" hidden="1"/>
    <cellStyle name="Praćena hiperveza" xfId="15" builtinId="9" hidden="1"/>
    <cellStyle name="Praćena hiperveza" xfId="17" builtinId="9" hidden="1"/>
    <cellStyle name="Praćena hiperveza" xfId="19" builtinId="9" hidden="1"/>
    <cellStyle name="Praćena hiperveza" xfId="21" builtinId="9" hidden="1"/>
    <cellStyle name="Praćena hiperveza" xfId="23" builtinId="9" hidden="1"/>
    <cellStyle name="Praćena hiperveza" xfId="25" builtinId="9" hidden="1"/>
    <cellStyle name="Praćena hiperveza" xfId="27" builtinId="9" hidden="1"/>
    <cellStyle name="Praćena hiperveza" xfId="29" builtinId="9" hidden="1"/>
    <cellStyle name="Praćena hiperveza" xfId="31" builtinId="9" hidden="1"/>
    <cellStyle name="Praćena hiperveza" xfId="33" builtinId="9" hidden="1"/>
    <cellStyle name="Praćena hiperveza" xfId="35" builtinId="9" hidden="1"/>
    <cellStyle name="Praćena hiperveza" xfId="37" builtinId="9" hidden="1"/>
    <cellStyle name="Praćena hiperveza" xfId="39" builtinId="9" hidden="1"/>
    <cellStyle name="Praćena hiperveza" xfId="41" builtinId="9" hidden="1"/>
    <cellStyle name="Praćena hiperveza" xfId="43" builtinId="9" hidden="1"/>
    <cellStyle name="Provjera ćelije 2" xfId="100" xr:uid="{00000000-0005-0000-0000-000073000000}"/>
    <cellStyle name="Tekst objašnjenja 2" xfId="101" xr:uid="{00000000-0005-0000-0000-000074000000}"/>
    <cellStyle name="Tekst upozorenja 2" xfId="102" xr:uid="{00000000-0005-0000-0000-000075000000}"/>
    <cellStyle name="Ukupni zbroj 2" xfId="103" xr:uid="{00000000-0005-0000-0000-000076000000}"/>
    <cellStyle name="Ukupno" xfId="179" xr:uid="{ACBD57FE-B57D-4E7E-84A2-7DF881ECBD4B}"/>
    <cellStyle name="Unos 2" xfId="104" xr:uid="{00000000-0005-0000-0000-000077000000}"/>
    <cellStyle name="Zarez" xfId="1" builtinId="3"/>
    <cellStyle name="Zarez 2" xfId="45" xr:uid="{00000000-0005-0000-0000-000078000000}"/>
    <cellStyle name="Zarez 2 2" xfId="52" xr:uid="{00000000-0005-0000-0000-000079000000}"/>
    <cellStyle name="Zarez 2 2 2" xfId="133" xr:uid="{00000000-0005-0000-0000-00007A000000}"/>
    <cellStyle name="Zarez 2 3" xfId="58" xr:uid="{00000000-0005-0000-0000-00007B000000}"/>
    <cellStyle name="Zarez 3" xfId="46" xr:uid="{00000000-0005-0000-0000-00007C000000}"/>
    <cellStyle name="Zarez 3 2" xfId="49" xr:uid="{00000000-0005-0000-0000-00007D000000}"/>
    <cellStyle name="Zarez 3 2 2" xfId="61" xr:uid="{00000000-0005-0000-0000-00007E000000}"/>
    <cellStyle name="Zarez 3 2 2 2" xfId="124" xr:uid="{00000000-0005-0000-0000-00007F000000}"/>
    <cellStyle name="Zarez 3 2 2 2 2" xfId="146" xr:uid="{00000000-0005-0000-0000-000080000000}"/>
    <cellStyle name="Zarez 3 2 2 3" xfId="120" xr:uid="{00000000-0005-0000-0000-000081000000}"/>
    <cellStyle name="Zarez 3 2 2 3 2" xfId="142" xr:uid="{00000000-0005-0000-0000-000082000000}"/>
    <cellStyle name="Zarez 3 2 2 4" xfId="128" xr:uid="{00000000-0005-0000-0000-000083000000}"/>
    <cellStyle name="Zarez 3 2 2 4 2" xfId="150" xr:uid="{00000000-0005-0000-0000-000084000000}"/>
    <cellStyle name="Zarez 3 2 2 5" xfId="114" xr:uid="{00000000-0005-0000-0000-000085000000}"/>
    <cellStyle name="Zarez 3 2 2 6" xfId="134" xr:uid="{00000000-0005-0000-0000-000086000000}"/>
    <cellStyle name="Zarez 3 2 2 7" xfId="138" xr:uid="{00000000-0005-0000-0000-000087000000}"/>
    <cellStyle name="Zarez 3 2 3" xfId="110" xr:uid="{00000000-0005-0000-0000-000088000000}"/>
    <cellStyle name="Zarez 3 2 4" xfId="122" xr:uid="{00000000-0005-0000-0000-000089000000}"/>
    <cellStyle name="Zarez 3 2 4 2" xfId="144" xr:uid="{00000000-0005-0000-0000-00008A000000}"/>
    <cellStyle name="Zarez 3 2 5" xfId="117" xr:uid="{00000000-0005-0000-0000-00008B000000}"/>
    <cellStyle name="Zarez 3 2 5 2" xfId="140" xr:uid="{00000000-0005-0000-0000-00008C000000}"/>
    <cellStyle name="Zarez 3 2 6" xfId="126" xr:uid="{00000000-0005-0000-0000-00008D000000}"/>
    <cellStyle name="Zarez 3 2 6 2" xfId="148" xr:uid="{00000000-0005-0000-0000-00008E000000}"/>
    <cellStyle name="Zarez 3 2 7" xfId="112" xr:uid="{00000000-0005-0000-0000-00008F000000}"/>
    <cellStyle name="Zarez 3 2 8" xfId="136" xr:uid="{00000000-0005-0000-0000-000090000000}"/>
    <cellStyle name="Zarez 3 3" xfId="82" xr:uid="{00000000-0005-0000-0000-000091000000}"/>
    <cellStyle name="Zarez 3 3 2" xfId="130" xr:uid="{00000000-0005-0000-0000-000092000000}"/>
    <cellStyle name="Zarez 3 4" xfId="115" xr:uid="{00000000-0005-0000-0000-000093000000}"/>
    <cellStyle name="Zarez 4" xfId="51" xr:uid="{00000000-0005-0000-0000-000094000000}"/>
    <cellStyle name="Zarez 4 2" xfId="131" xr:uid="{00000000-0005-0000-0000-000095000000}"/>
    <cellStyle name="Zarez 5" xfId="57" xr:uid="{00000000-0005-0000-0000-00009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8"/>
  <sheetViews>
    <sheetView tabSelected="1" zoomScale="115" zoomScaleNormal="115" zoomScalePageLayoutView="130" workbookViewId="0">
      <pane ySplit="1" topLeftCell="A17" activePane="bottomLeft" state="frozen"/>
      <selection pane="bottomLeft" activeCell="E3" sqref="E3:E13"/>
    </sheetView>
  </sheetViews>
  <sheetFormatPr defaultColWidth="8.85546875" defaultRowHeight="13.5" x14ac:dyDescent="0.25"/>
  <cols>
    <col min="1" max="1" width="5.85546875" style="11" customWidth="1"/>
    <col min="2" max="2" width="57.42578125" style="5" customWidth="1"/>
    <col min="3" max="3" width="9" style="13" customWidth="1"/>
    <col min="4" max="4" width="9" style="18" customWidth="1"/>
    <col min="5" max="5" width="9" style="14" customWidth="1"/>
    <col min="6" max="6" width="10.28515625" style="14" bestFit="1" customWidth="1"/>
    <col min="7" max="9" width="8.85546875" style="5"/>
    <col min="10" max="10" width="19.5703125" style="5" customWidth="1"/>
    <col min="11" max="16384" width="8.85546875" style="5"/>
  </cols>
  <sheetData>
    <row r="1" spans="1:10" s="4" customFormat="1" ht="27" x14ac:dyDescent="0.2">
      <c r="A1" s="1" t="s">
        <v>10</v>
      </c>
      <c r="B1" s="2" t="s">
        <v>3</v>
      </c>
      <c r="C1" s="2" t="s">
        <v>0</v>
      </c>
      <c r="D1" s="41" t="s">
        <v>1</v>
      </c>
      <c r="E1" s="72" t="s">
        <v>4</v>
      </c>
      <c r="F1" s="3" t="s">
        <v>2</v>
      </c>
    </row>
    <row r="2" spans="1:10" s="4" customFormat="1" x14ac:dyDescent="0.25">
      <c r="A2" s="43" t="s">
        <v>8</v>
      </c>
      <c r="B2" s="44" t="s">
        <v>14</v>
      </c>
      <c r="C2" s="45"/>
      <c r="D2" s="46"/>
      <c r="E2" s="75"/>
      <c r="F2" s="47"/>
    </row>
    <row r="3" spans="1:10" s="4" customFormat="1" ht="60.75" customHeight="1" x14ac:dyDescent="0.25">
      <c r="A3" s="48" t="s">
        <v>7</v>
      </c>
      <c r="B3" s="6" t="s">
        <v>22</v>
      </c>
      <c r="C3" s="37" t="s">
        <v>6</v>
      </c>
      <c r="D3" s="40">
        <v>1</v>
      </c>
      <c r="E3" s="38"/>
      <c r="F3" s="38">
        <f>D3*E3</f>
        <v>0</v>
      </c>
    </row>
    <row r="4" spans="1:10" s="4" customFormat="1" ht="85.5" customHeight="1" x14ac:dyDescent="0.25">
      <c r="A4" s="48" t="s">
        <v>9</v>
      </c>
      <c r="B4" s="10" t="s">
        <v>21</v>
      </c>
      <c r="C4" s="37" t="s">
        <v>6</v>
      </c>
      <c r="D4" s="40">
        <v>1</v>
      </c>
      <c r="E4" s="38"/>
      <c r="F4" s="38">
        <f>D4*E4</f>
        <v>0</v>
      </c>
    </row>
    <row r="5" spans="1:10" s="4" customFormat="1" x14ac:dyDescent="0.25">
      <c r="A5" s="50" t="s">
        <v>8</v>
      </c>
      <c r="B5" s="49" t="s">
        <v>15</v>
      </c>
      <c r="C5" s="51"/>
      <c r="D5" s="52"/>
      <c r="E5" s="73"/>
      <c r="F5" s="38">
        <f>SUM(F3:F4)</f>
        <v>0</v>
      </c>
    </row>
    <row r="6" spans="1:10" x14ac:dyDescent="0.25">
      <c r="A6" s="56" t="s">
        <v>17</v>
      </c>
      <c r="B6" s="44" t="s">
        <v>54</v>
      </c>
      <c r="C6" s="45"/>
      <c r="D6" s="46"/>
      <c r="E6" s="46"/>
      <c r="F6" s="47"/>
    </row>
    <row r="7" spans="1:10" ht="137.25" x14ac:dyDescent="0.25">
      <c r="A7" s="55" t="s">
        <v>24</v>
      </c>
      <c r="B7" s="36" t="s">
        <v>57</v>
      </c>
      <c r="C7" s="37" t="s">
        <v>12</v>
      </c>
      <c r="D7" s="40">
        <v>145</v>
      </c>
      <c r="E7" s="38"/>
      <c r="F7" s="38">
        <f t="shared" ref="F7:F13" si="0">D7*E7</f>
        <v>0</v>
      </c>
      <c r="H7" s="4"/>
      <c r="I7" s="4"/>
      <c r="J7" s="4"/>
    </row>
    <row r="8" spans="1:10" ht="132" customHeight="1" x14ac:dyDescent="0.25">
      <c r="A8" s="54" t="s">
        <v>25</v>
      </c>
      <c r="B8" s="36" t="s">
        <v>28</v>
      </c>
      <c r="C8" s="7" t="s">
        <v>11</v>
      </c>
      <c r="D8" s="8">
        <v>36</v>
      </c>
      <c r="E8" s="9"/>
      <c r="F8" s="9">
        <f t="shared" si="0"/>
        <v>0</v>
      </c>
      <c r="H8" s="4"/>
      <c r="I8" s="4"/>
      <c r="J8" s="4"/>
    </row>
    <row r="9" spans="1:10" ht="99" x14ac:dyDescent="0.25">
      <c r="A9" s="54" t="s">
        <v>26</v>
      </c>
      <c r="B9" s="67" t="s">
        <v>53</v>
      </c>
      <c r="C9" s="7" t="s">
        <v>12</v>
      </c>
      <c r="D9" s="8">
        <v>14</v>
      </c>
      <c r="E9" s="9"/>
      <c r="F9" s="9">
        <f t="shared" si="0"/>
        <v>0</v>
      </c>
      <c r="H9" s="4"/>
      <c r="I9" s="4"/>
      <c r="J9" s="4"/>
    </row>
    <row r="10" spans="1:10" ht="118.5" customHeight="1" x14ac:dyDescent="0.25">
      <c r="A10" s="54" t="s">
        <v>27</v>
      </c>
      <c r="B10" s="57" t="s">
        <v>58</v>
      </c>
      <c r="C10" s="7" t="s">
        <v>12</v>
      </c>
      <c r="D10" s="8">
        <v>90</v>
      </c>
      <c r="E10" s="9"/>
      <c r="F10" s="9">
        <f t="shared" si="0"/>
        <v>0</v>
      </c>
      <c r="H10" s="4"/>
      <c r="I10" s="4"/>
      <c r="J10" s="4"/>
    </row>
    <row r="11" spans="1:10" ht="188.25" customHeight="1" x14ac:dyDescent="0.25">
      <c r="A11" s="54" t="s">
        <v>29</v>
      </c>
      <c r="B11" s="49" t="s">
        <v>30</v>
      </c>
      <c r="C11" s="58" t="s">
        <v>19</v>
      </c>
      <c r="D11" s="40">
        <v>245</v>
      </c>
      <c r="E11" s="38"/>
      <c r="F11" s="38">
        <f t="shared" si="0"/>
        <v>0</v>
      </c>
      <c r="H11" s="4"/>
      <c r="I11" s="4"/>
      <c r="J11" s="4"/>
    </row>
    <row r="12" spans="1:10" s="71" customFormat="1" ht="141" x14ac:dyDescent="0.25">
      <c r="A12" s="68" t="s">
        <v>52</v>
      </c>
      <c r="B12" s="36" t="s">
        <v>59</v>
      </c>
      <c r="C12" s="37" t="s">
        <v>20</v>
      </c>
      <c r="D12" s="40">
        <v>210</v>
      </c>
      <c r="E12" s="9"/>
      <c r="F12" s="9">
        <f t="shared" si="0"/>
        <v>0</v>
      </c>
      <c r="G12" s="69"/>
      <c r="H12" s="70"/>
      <c r="I12" s="69"/>
    </row>
    <row r="13" spans="1:10" ht="75.75" customHeight="1" x14ac:dyDescent="0.25">
      <c r="A13" s="54" t="s">
        <v>55</v>
      </c>
      <c r="B13" s="36" t="s">
        <v>18</v>
      </c>
      <c r="C13" s="37" t="s">
        <v>12</v>
      </c>
      <c r="D13" s="40">
        <v>145</v>
      </c>
      <c r="E13" s="38"/>
      <c r="F13" s="38">
        <f t="shared" si="0"/>
        <v>0</v>
      </c>
    </row>
    <row r="14" spans="1:10" x14ac:dyDescent="0.25">
      <c r="A14" s="59" t="s">
        <v>17</v>
      </c>
      <c r="B14" s="49" t="s">
        <v>56</v>
      </c>
      <c r="C14" s="51"/>
      <c r="D14" s="52"/>
      <c r="E14" s="73"/>
      <c r="F14" s="38">
        <f>SUM(F7:F13)</f>
        <v>0</v>
      </c>
    </row>
    <row r="15" spans="1:10" x14ac:dyDescent="0.25">
      <c r="A15" s="56" t="s">
        <v>23</v>
      </c>
      <c r="B15" s="44" t="s">
        <v>16</v>
      </c>
      <c r="C15" s="45"/>
      <c r="D15" s="46"/>
      <c r="E15" s="46"/>
      <c r="F15" s="47"/>
    </row>
    <row r="16" spans="1:10" x14ac:dyDescent="0.25">
      <c r="A16" s="59"/>
      <c r="B16" s="49"/>
      <c r="C16" s="51"/>
      <c r="D16" s="52"/>
      <c r="E16" s="73"/>
      <c r="F16" s="38"/>
    </row>
    <row r="17" spans="1:10" x14ac:dyDescent="0.25">
      <c r="A17" s="61"/>
      <c r="B17" s="62"/>
      <c r="C17" s="63"/>
      <c r="D17" s="53"/>
      <c r="E17" s="74"/>
      <c r="F17" s="64"/>
    </row>
    <row r="18" spans="1:10" x14ac:dyDescent="0.25">
      <c r="A18" s="19"/>
      <c r="B18" s="12" t="s">
        <v>13</v>
      </c>
      <c r="E18" s="18"/>
      <c r="F18" s="39"/>
    </row>
    <row r="19" spans="1:10" x14ac:dyDescent="0.25">
      <c r="B19" s="12"/>
    </row>
    <row r="20" spans="1:10" x14ac:dyDescent="0.25">
      <c r="A20" s="60" t="s">
        <v>8</v>
      </c>
      <c r="B20" s="15" t="str">
        <f>B5</f>
        <v>UKUPNO PRIPREMNI RADOVI</v>
      </c>
      <c r="D20" s="42"/>
      <c r="E20" s="16"/>
      <c r="F20" s="16">
        <f>F5</f>
        <v>0</v>
      </c>
    </row>
    <row r="21" spans="1:10" x14ac:dyDescent="0.25">
      <c r="A21" s="60" t="s">
        <v>17</v>
      </c>
      <c r="B21" s="15" t="str">
        <f>B14</f>
        <v>UKUPNO SANACIJA KLIZIŠTA</v>
      </c>
      <c r="D21" s="42"/>
      <c r="E21" s="16"/>
      <c r="F21" s="16">
        <f>F14</f>
        <v>0</v>
      </c>
    </row>
    <row r="22" spans="1:10" ht="14.25" customHeight="1" x14ac:dyDescent="0.25">
      <c r="A22" s="60" t="s">
        <v>23</v>
      </c>
      <c r="B22" s="15">
        <f>B16</f>
        <v>0</v>
      </c>
      <c r="D22" s="42"/>
      <c r="E22" s="16"/>
      <c r="F22" s="16">
        <f>F16</f>
        <v>0</v>
      </c>
    </row>
    <row r="23" spans="1:10" x14ac:dyDescent="0.25">
      <c r="B23" s="15"/>
      <c r="D23" s="42"/>
      <c r="E23" s="16"/>
      <c r="F23" s="16"/>
    </row>
    <row r="24" spans="1:10" x14ac:dyDescent="0.25">
      <c r="A24" s="19"/>
      <c r="B24" s="12" t="s">
        <v>5</v>
      </c>
      <c r="E24" s="18"/>
      <c r="F24" s="20">
        <f>SUM(F20:F22)</f>
        <v>0</v>
      </c>
    </row>
    <row r="25" spans="1:10" x14ac:dyDescent="0.25">
      <c r="B25" s="17"/>
    </row>
    <row r="26" spans="1:10" x14ac:dyDescent="0.25">
      <c r="A26" s="19"/>
      <c r="B26" s="15"/>
      <c r="D26" s="42"/>
      <c r="E26" s="16"/>
      <c r="F26" s="16"/>
    </row>
    <row r="27" spans="1:10" x14ac:dyDescent="0.25">
      <c r="A27" s="19"/>
      <c r="B27" s="21"/>
      <c r="D27" s="42"/>
      <c r="E27" s="16"/>
      <c r="F27" s="16"/>
    </row>
    <row r="28" spans="1:10" x14ac:dyDescent="0.25">
      <c r="A28" s="19"/>
      <c r="B28" s="15"/>
      <c r="D28" s="42"/>
      <c r="E28" s="16"/>
      <c r="F28" s="16"/>
    </row>
    <row r="29" spans="1:10" x14ac:dyDescent="0.25">
      <c r="A29" s="19"/>
      <c r="B29" s="15"/>
      <c r="D29" s="42"/>
      <c r="E29" s="16"/>
      <c r="F29" s="16"/>
    </row>
    <row r="31" spans="1:10" x14ac:dyDescent="0.25">
      <c r="A31" s="19"/>
      <c r="B31" s="12"/>
      <c r="E31" s="18"/>
      <c r="G31" s="24"/>
      <c r="H31" s="24"/>
      <c r="I31" s="24"/>
      <c r="J31" s="24"/>
    </row>
    <row r="32" spans="1:10" x14ac:dyDescent="0.25">
      <c r="A32" s="19"/>
      <c r="B32" s="15"/>
      <c r="D32" s="42"/>
      <c r="E32" s="16"/>
      <c r="F32" s="16"/>
    </row>
    <row r="33" spans="1:6" x14ac:dyDescent="0.25">
      <c r="A33" s="19"/>
      <c r="B33" s="12"/>
    </row>
    <row r="34" spans="1:6" x14ac:dyDescent="0.25">
      <c r="A34" s="22"/>
      <c r="B34" s="15"/>
      <c r="E34" s="23"/>
      <c r="F34" s="23"/>
    </row>
    <row r="35" spans="1:6" x14ac:dyDescent="0.25">
      <c r="A35" s="19"/>
      <c r="B35" s="17"/>
    </row>
    <row r="36" spans="1:6" x14ac:dyDescent="0.25">
      <c r="A36" s="19"/>
      <c r="B36" s="15"/>
      <c r="D36" s="42"/>
      <c r="E36" s="16"/>
      <c r="F36" s="16"/>
    </row>
    <row r="37" spans="1:6" x14ac:dyDescent="0.25">
      <c r="A37" s="19"/>
      <c r="B37" s="15"/>
      <c r="D37" s="42"/>
      <c r="E37" s="16"/>
      <c r="F37" s="16"/>
    </row>
    <row r="38" spans="1:6" x14ac:dyDescent="0.25">
      <c r="A38" s="19"/>
      <c r="B38" s="15"/>
      <c r="D38" s="42"/>
      <c r="E38" s="16"/>
      <c r="F38" s="16"/>
    </row>
    <row r="39" spans="1:6" x14ac:dyDescent="0.25">
      <c r="B39" s="17"/>
      <c r="E39" s="16"/>
      <c r="F39" s="16"/>
    </row>
    <row r="40" spans="1:6" x14ac:dyDescent="0.25">
      <c r="B40" s="17"/>
      <c r="E40" s="16"/>
      <c r="F40" s="16"/>
    </row>
    <row r="41" spans="1:6" x14ac:dyDescent="0.25">
      <c r="B41" s="21"/>
    </row>
    <row r="42" spans="1:6" x14ac:dyDescent="0.25">
      <c r="A42" s="19"/>
      <c r="B42" s="15"/>
      <c r="D42" s="42"/>
      <c r="E42" s="16"/>
      <c r="F42" s="16"/>
    </row>
    <row r="43" spans="1:6" x14ac:dyDescent="0.25">
      <c r="A43" s="19"/>
      <c r="B43" s="15"/>
      <c r="D43" s="42"/>
      <c r="E43" s="16"/>
      <c r="F43" s="16"/>
    </row>
    <row r="44" spans="1:6" x14ac:dyDescent="0.25">
      <c r="A44" s="19"/>
      <c r="B44" s="12"/>
      <c r="E44" s="18"/>
    </row>
    <row r="45" spans="1:6" x14ac:dyDescent="0.25">
      <c r="B45" s="21"/>
    </row>
    <row r="46" spans="1:6" x14ac:dyDescent="0.25">
      <c r="A46" s="19"/>
      <c r="B46" s="15"/>
      <c r="D46" s="42"/>
      <c r="E46" s="16"/>
      <c r="F46" s="16"/>
    </row>
    <row r="47" spans="1:6" x14ac:dyDescent="0.25">
      <c r="A47" s="19"/>
      <c r="B47" s="15"/>
      <c r="D47" s="42"/>
      <c r="E47" s="16"/>
      <c r="F47" s="16"/>
    </row>
    <row r="48" spans="1:6" x14ac:dyDescent="0.25">
      <c r="A48" s="19"/>
      <c r="B48" s="15"/>
      <c r="D48" s="42"/>
      <c r="E48" s="16"/>
      <c r="F48" s="16"/>
    </row>
    <row r="49" spans="1:6" x14ac:dyDescent="0.25">
      <c r="B49" s="17"/>
      <c r="E49" s="16"/>
      <c r="F49" s="16"/>
    </row>
    <row r="50" spans="1:6" x14ac:dyDescent="0.25">
      <c r="B50" s="17"/>
      <c r="E50" s="16"/>
      <c r="F50" s="16"/>
    </row>
    <row r="51" spans="1:6" x14ac:dyDescent="0.25">
      <c r="B51" s="17"/>
      <c r="E51" s="16"/>
      <c r="F51" s="16"/>
    </row>
    <row r="52" spans="1:6" x14ac:dyDescent="0.25">
      <c r="A52" s="19"/>
      <c r="B52" s="12"/>
      <c r="E52" s="18"/>
    </row>
    <row r="53" spans="1:6" x14ac:dyDescent="0.25">
      <c r="B53" s="21"/>
    </row>
    <row r="54" spans="1:6" x14ac:dyDescent="0.25">
      <c r="A54" s="19"/>
      <c r="B54" s="15"/>
      <c r="D54" s="42"/>
      <c r="E54" s="16"/>
      <c r="F54" s="16"/>
    </row>
    <row r="55" spans="1:6" x14ac:dyDescent="0.25">
      <c r="B55" s="17"/>
      <c r="F55" s="16"/>
    </row>
    <row r="56" spans="1:6" x14ac:dyDescent="0.25">
      <c r="A56" s="19"/>
      <c r="B56" s="12"/>
      <c r="E56" s="18"/>
    </row>
    <row r="57" spans="1:6" x14ac:dyDescent="0.25">
      <c r="A57" s="19"/>
      <c r="B57" s="15"/>
      <c r="D57" s="42"/>
      <c r="E57" s="16"/>
      <c r="F57" s="16"/>
    </row>
    <row r="58" spans="1:6" x14ac:dyDescent="0.25">
      <c r="A58" s="19"/>
      <c r="B58" s="15"/>
      <c r="D58" s="42"/>
      <c r="E58" s="16"/>
      <c r="F58" s="16"/>
    </row>
    <row r="59" spans="1:6" x14ac:dyDescent="0.25">
      <c r="B59" s="17"/>
      <c r="E59" s="16"/>
      <c r="F59" s="16"/>
    </row>
    <row r="60" spans="1:6" x14ac:dyDescent="0.25">
      <c r="B60" s="17"/>
      <c r="E60" s="16"/>
      <c r="F60" s="16"/>
    </row>
    <row r="61" spans="1:6" x14ac:dyDescent="0.25">
      <c r="B61" s="17"/>
      <c r="F61" s="16"/>
    </row>
    <row r="62" spans="1:6" x14ac:dyDescent="0.25">
      <c r="A62" s="19"/>
      <c r="B62" s="12"/>
      <c r="E62" s="18"/>
    </row>
    <row r="63" spans="1:6" x14ac:dyDescent="0.25">
      <c r="A63" s="19"/>
      <c r="B63" s="15"/>
      <c r="D63" s="42"/>
      <c r="E63" s="16"/>
      <c r="F63" s="16"/>
    </row>
    <row r="64" spans="1:6" x14ac:dyDescent="0.25">
      <c r="A64" s="19"/>
      <c r="B64" s="15"/>
      <c r="D64" s="42"/>
      <c r="E64" s="16"/>
      <c r="F64" s="16"/>
    </row>
    <row r="65" spans="1:6" x14ac:dyDescent="0.25">
      <c r="A65" s="19"/>
      <c r="B65" s="15"/>
      <c r="D65" s="42"/>
      <c r="E65" s="16"/>
      <c r="F65" s="16"/>
    </row>
    <row r="66" spans="1:6" x14ac:dyDescent="0.25">
      <c r="A66" s="19"/>
      <c r="B66" s="12"/>
    </row>
    <row r="67" spans="1:6" x14ac:dyDescent="0.25">
      <c r="A67" s="22"/>
      <c r="B67" s="15"/>
      <c r="E67" s="23"/>
      <c r="F67" s="23"/>
    </row>
    <row r="68" spans="1:6" x14ac:dyDescent="0.25">
      <c r="A68" s="19"/>
      <c r="B68" s="17"/>
    </row>
    <row r="69" spans="1:6" x14ac:dyDescent="0.25">
      <c r="A69" s="19"/>
      <c r="B69" s="15"/>
      <c r="D69" s="42"/>
      <c r="E69" s="16"/>
      <c r="F69" s="16"/>
    </row>
    <row r="70" spans="1:6" x14ac:dyDescent="0.25">
      <c r="B70" s="17"/>
      <c r="F70" s="16"/>
    </row>
    <row r="72" spans="1:6" x14ac:dyDescent="0.25">
      <c r="A72" s="19"/>
      <c r="B72" s="12"/>
      <c r="E72" s="18"/>
    </row>
    <row r="73" spans="1:6" x14ac:dyDescent="0.25">
      <c r="A73" s="19"/>
      <c r="B73" s="15"/>
      <c r="D73" s="42"/>
      <c r="E73" s="16"/>
      <c r="F73" s="16"/>
    </row>
    <row r="74" spans="1:6" x14ac:dyDescent="0.25">
      <c r="A74" s="19"/>
      <c r="B74" s="15"/>
      <c r="D74" s="42"/>
      <c r="E74" s="16"/>
      <c r="F74" s="16"/>
    </row>
    <row r="75" spans="1:6" x14ac:dyDescent="0.25">
      <c r="B75" s="17"/>
      <c r="E75" s="16"/>
      <c r="F75" s="16"/>
    </row>
    <row r="76" spans="1:6" x14ac:dyDescent="0.25">
      <c r="B76" s="17"/>
      <c r="E76" s="16"/>
      <c r="F76" s="16"/>
    </row>
    <row r="77" spans="1:6" x14ac:dyDescent="0.25">
      <c r="B77" s="17"/>
      <c r="F77" s="16"/>
    </row>
    <row r="78" spans="1:6" x14ac:dyDescent="0.25">
      <c r="A78" s="19"/>
      <c r="B78" s="12"/>
      <c r="E78" s="18"/>
    </row>
    <row r="79" spans="1:6" x14ac:dyDescent="0.25">
      <c r="A79" s="19"/>
      <c r="B79" s="15"/>
      <c r="D79" s="42"/>
      <c r="E79" s="16"/>
      <c r="F79" s="16"/>
    </row>
    <row r="80" spans="1:6" x14ac:dyDescent="0.25">
      <c r="A80" s="19"/>
      <c r="B80" s="15"/>
      <c r="D80" s="42"/>
      <c r="E80" s="16"/>
      <c r="F80" s="16"/>
    </row>
    <row r="81" spans="1:6" x14ac:dyDescent="0.25">
      <c r="A81" s="19"/>
      <c r="B81" s="15"/>
      <c r="D81" s="42"/>
      <c r="E81" s="16"/>
      <c r="F81" s="16"/>
    </row>
    <row r="82" spans="1:6" x14ac:dyDescent="0.25">
      <c r="A82" s="19"/>
      <c r="B82" s="12"/>
    </row>
    <row r="83" spans="1:6" x14ac:dyDescent="0.25">
      <c r="A83" s="22"/>
      <c r="B83" s="15"/>
      <c r="E83" s="23"/>
      <c r="F83" s="23"/>
    </row>
    <row r="84" spans="1:6" x14ac:dyDescent="0.25">
      <c r="A84" s="19"/>
      <c r="B84" s="17"/>
    </row>
    <row r="85" spans="1:6" x14ac:dyDescent="0.25">
      <c r="A85" s="19"/>
      <c r="B85" s="15"/>
      <c r="D85" s="42"/>
      <c r="E85" s="16"/>
      <c r="F85" s="16"/>
    </row>
    <row r="87" spans="1:6" x14ac:dyDescent="0.25">
      <c r="B87" s="17"/>
      <c r="F87" s="16"/>
    </row>
    <row r="88" spans="1:6" ht="13.15" x14ac:dyDescent="0.3">
      <c r="A88" s="19"/>
      <c r="B88" s="12"/>
      <c r="E88" s="18"/>
    </row>
    <row r="89" spans="1:6" ht="13.15" x14ac:dyDescent="0.3">
      <c r="B89" s="21"/>
    </row>
    <row r="90" spans="1:6" ht="13.15" x14ac:dyDescent="0.3">
      <c r="A90" s="19"/>
      <c r="B90" s="15"/>
      <c r="D90" s="42"/>
      <c r="E90" s="16"/>
      <c r="F90" s="16"/>
    </row>
    <row r="91" spans="1:6" ht="13.15" x14ac:dyDescent="0.3">
      <c r="A91" s="19"/>
      <c r="B91" s="15"/>
      <c r="D91" s="42"/>
      <c r="E91" s="16"/>
      <c r="F91" s="16"/>
    </row>
    <row r="92" spans="1:6" x14ac:dyDescent="0.25">
      <c r="A92" s="19"/>
      <c r="B92" s="12"/>
      <c r="E92" s="18"/>
    </row>
    <row r="93" spans="1:6" x14ac:dyDescent="0.25">
      <c r="A93" s="19"/>
      <c r="B93" s="15"/>
      <c r="D93" s="42"/>
      <c r="E93" s="16"/>
      <c r="F93" s="16"/>
    </row>
    <row r="94" spans="1:6" x14ac:dyDescent="0.25">
      <c r="A94" s="19"/>
      <c r="B94" s="15"/>
      <c r="D94" s="42"/>
      <c r="E94" s="16"/>
      <c r="F94" s="16"/>
    </row>
    <row r="95" spans="1:6" x14ac:dyDescent="0.25">
      <c r="A95" s="19"/>
      <c r="B95" s="15"/>
      <c r="D95" s="42"/>
      <c r="E95" s="16"/>
      <c r="F95" s="16"/>
    </row>
    <row r="96" spans="1:6" x14ac:dyDescent="0.25">
      <c r="A96" s="19"/>
      <c r="B96" s="12"/>
    </row>
    <row r="97" spans="1:6" x14ac:dyDescent="0.25">
      <c r="A97" s="22"/>
      <c r="B97" s="15"/>
      <c r="E97" s="23"/>
      <c r="F97" s="23"/>
    </row>
    <row r="98" spans="1:6" x14ac:dyDescent="0.25">
      <c r="A98" s="19"/>
      <c r="B98" s="17"/>
    </row>
    <row r="99" spans="1:6" x14ac:dyDescent="0.25">
      <c r="A99" s="19"/>
      <c r="B99" s="15"/>
      <c r="D99" s="42"/>
      <c r="E99" s="16"/>
      <c r="F99" s="16"/>
    </row>
    <row r="101" spans="1:6" x14ac:dyDescent="0.25">
      <c r="B101" s="17"/>
      <c r="F101" s="16"/>
    </row>
    <row r="102" spans="1:6" x14ac:dyDescent="0.25">
      <c r="A102" s="19"/>
      <c r="B102" s="12"/>
      <c r="E102" s="18"/>
    </row>
    <row r="103" spans="1:6" x14ac:dyDescent="0.25">
      <c r="A103" s="19"/>
      <c r="B103" s="15"/>
      <c r="D103" s="42"/>
      <c r="E103" s="16"/>
      <c r="F103" s="16"/>
    </row>
    <row r="104" spans="1:6" x14ac:dyDescent="0.25">
      <c r="A104" s="19"/>
      <c r="B104" s="15"/>
      <c r="D104" s="42"/>
      <c r="E104" s="16"/>
      <c r="F104" s="16"/>
    </row>
    <row r="105" spans="1:6" x14ac:dyDescent="0.25">
      <c r="A105" s="19"/>
      <c r="B105" s="15"/>
      <c r="D105" s="42"/>
      <c r="E105" s="16"/>
      <c r="F105" s="16"/>
    </row>
    <row r="106" spans="1:6" x14ac:dyDescent="0.25">
      <c r="A106" s="19"/>
      <c r="B106" s="12"/>
    </row>
    <row r="107" spans="1:6" x14ac:dyDescent="0.25">
      <c r="A107" s="22"/>
      <c r="B107" s="15"/>
      <c r="E107" s="23"/>
      <c r="F107" s="23"/>
    </row>
    <row r="108" spans="1:6" x14ac:dyDescent="0.25">
      <c r="A108" s="19"/>
      <c r="B108" s="17"/>
    </row>
    <row r="109" spans="1:6" x14ac:dyDescent="0.25">
      <c r="A109" s="19"/>
      <c r="B109" s="15"/>
      <c r="D109" s="42"/>
      <c r="E109" s="16"/>
      <c r="F109" s="16"/>
    </row>
    <row r="111" spans="1:6" x14ac:dyDescent="0.25">
      <c r="A111" s="19"/>
      <c r="B111" s="15"/>
      <c r="D111" s="42"/>
      <c r="E111" s="16"/>
      <c r="F111" s="16"/>
    </row>
    <row r="112" spans="1:6" x14ac:dyDescent="0.25">
      <c r="B112" s="17"/>
      <c r="F112" s="16"/>
    </row>
    <row r="113" spans="1:6" x14ac:dyDescent="0.25">
      <c r="A113" s="19"/>
      <c r="B113" s="15"/>
      <c r="D113" s="42"/>
      <c r="E113" s="16"/>
      <c r="F113" s="16"/>
    </row>
    <row r="114" spans="1:6" x14ac:dyDescent="0.25">
      <c r="B114" s="17"/>
      <c r="F114" s="16"/>
    </row>
    <row r="115" spans="1:6" x14ac:dyDescent="0.25">
      <c r="A115" s="19"/>
      <c r="B115" s="15"/>
      <c r="D115" s="42"/>
      <c r="E115" s="16"/>
      <c r="F115" s="16"/>
    </row>
    <row r="116" spans="1:6" x14ac:dyDescent="0.25">
      <c r="A116" s="5"/>
      <c r="C116" s="25"/>
      <c r="E116" s="26"/>
      <c r="F116" s="16"/>
    </row>
    <row r="117" spans="1:6" x14ac:dyDescent="0.25">
      <c r="A117" s="19"/>
      <c r="B117" s="15"/>
      <c r="D117" s="42"/>
      <c r="E117" s="16"/>
      <c r="F117" s="16"/>
    </row>
    <row r="118" spans="1:6" ht="13.15" x14ac:dyDescent="0.3">
      <c r="A118" s="19"/>
      <c r="B118" s="15"/>
      <c r="C118" s="25"/>
      <c r="E118" s="26"/>
      <c r="F118" s="16"/>
    </row>
    <row r="119" spans="1:6" x14ac:dyDescent="0.25">
      <c r="A119" s="22"/>
      <c r="B119" s="27"/>
      <c r="C119" s="28"/>
      <c r="D119" s="29"/>
      <c r="E119" s="30"/>
      <c r="F119" s="30"/>
    </row>
    <row r="120" spans="1:6" x14ac:dyDescent="0.25">
      <c r="B120" s="15"/>
      <c r="C120" s="25"/>
      <c r="E120" s="26"/>
      <c r="F120" s="26"/>
    </row>
    <row r="121" spans="1:6" x14ac:dyDescent="0.25">
      <c r="A121" s="19"/>
      <c r="B121" s="12"/>
      <c r="E121" s="18"/>
    </row>
    <row r="122" spans="1:6" x14ac:dyDescent="0.25">
      <c r="B122" s="17"/>
    </row>
    <row r="123" spans="1:6" x14ac:dyDescent="0.25">
      <c r="A123" s="19"/>
      <c r="B123" s="15"/>
      <c r="D123" s="42"/>
      <c r="E123" s="16"/>
      <c r="F123" s="16"/>
    </row>
    <row r="124" spans="1:6" x14ac:dyDescent="0.25">
      <c r="B124" s="17"/>
      <c r="E124" s="16"/>
      <c r="F124" s="16"/>
    </row>
    <row r="125" spans="1:6" x14ac:dyDescent="0.25">
      <c r="A125" s="19"/>
      <c r="B125" s="15"/>
      <c r="D125" s="42"/>
      <c r="E125" s="16"/>
      <c r="F125" s="16"/>
    </row>
    <row r="126" spans="1:6" x14ac:dyDescent="0.25">
      <c r="A126" s="19"/>
      <c r="B126" s="15"/>
      <c r="C126" s="25"/>
      <c r="E126" s="16"/>
      <c r="F126" s="16"/>
    </row>
    <row r="127" spans="1:6" x14ac:dyDescent="0.25">
      <c r="A127" s="19"/>
      <c r="B127" s="15"/>
      <c r="D127" s="42"/>
      <c r="E127" s="16"/>
      <c r="F127" s="16"/>
    </row>
    <row r="128" spans="1:6" x14ac:dyDescent="0.25">
      <c r="A128" s="19"/>
      <c r="B128" s="15"/>
      <c r="C128" s="25"/>
      <c r="E128" s="16"/>
      <c r="F128" s="16"/>
    </row>
    <row r="129" spans="1:6" x14ac:dyDescent="0.25">
      <c r="A129" s="19"/>
      <c r="B129" s="15"/>
      <c r="D129" s="42"/>
      <c r="E129" s="16"/>
      <c r="F129" s="16"/>
    </row>
    <row r="130" spans="1:6" x14ac:dyDescent="0.25">
      <c r="A130" s="19"/>
      <c r="B130" s="15"/>
      <c r="C130" s="25"/>
      <c r="E130" s="16"/>
      <c r="F130" s="16"/>
    </row>
    <row r="131" spans="1:6" x14ac:dyDescent="0.25">
      <c r="A131" s="19"/>
      <c r="B131" s="15"/>
      <c r="D131" s="42"/>
      <c r="E131" s="16"/>
      <c r="F131" s="16"/>
    </row>
    <row r="132" spans="1:6" x14ac:dyDescent="0.25">
      <c r="A132" s="19"/>
      <c r="B132" s="15"/>
      <c r="C132" s="25"/>
      <c r="E132" s="26"/>
      <c r="F132" s="26"/>
    </row>
    <row r="133" spans="1:6" x14ac:dyDescent="0.25">
      <c r="A133" s="31"/>
      <c r="B133" s="32"/>
      <c r="C133" s="33"/>
      <c r="D133" s="29"/>
      <c r="E133" s="23"/>
      <c r="F133" s="23"/>
    </row>
    <row r="134" spans="1:6" x14ac:dyDescent="0.25">
      <c r="A134" s="31"/>
      <c r="B134" s="32"/>
      <c r="C134" s="33"/>
      <c r="D134" s="29"/>
      <c r="E134" s="23"/>
      <c r="F134" s="23"/>
    </row>
    <row r="135" spans="1:6" x14ac:dyDescent="0.25">
      <c r="A135" s="19"/>
      <c r="B135" s="12"/>
      <c r="E135" s="18"/>
    </row>
    <row r="136" spans="1:6" x14ac:dyDescent="0.25">
      <c r="A136" s="31"/>
      <c r="B136" s="32"/>
      <c r="C136" s="33"/>
      <c r="D136" s="29"/>
      <c r="E136" s="23"/>
      <c r="F136" s="23"/>
    </row>
    <row r="137" spans="1:6" x14ac:dyDescent="0.25">
      <c r="A137" s="19"/>
      <c r="B137" s="15"/>
      <c r="D137" s="42"/>
      <c r="E137" s="16"/>
      <c r="F137" s="16"/>
    </row>
    <row r="138" spans="1:6" x14ac:dyDescent="0.25">
      <c r="A138" s="19"/>
      <c r="B138" s="15"/>
      <c r="D138" s="42"/>
      <c r="E138" s="16"/>
      <c r="F138" s="16"/>
    </row>
    <row r="139" spans="1:6" x14ac:dyDescent="0.25">
      <c r="A139" s="31"/>
      <c r="B139" s="32"/>
      <c r="C139" s="33"/>
      <c r="D139" s="29"/>
      <c r="E139" s="23"/>
      <c r="F139" s="23"/>
    </row>
    <row r="140" spans="1:6" x14ac:dyDescent="0.25">
      <c r="A140" s="31"/>
      <c r="B140" s="32"/>
      <c r="C140" s="33"/>
      <c r="D140" s="29"/>
      <c r="E140" s="23"/>
      <c r="F140" s="23"/>
    </row>
    <row r="141" spans="1:6" x14ac:dyDescent="0.25">
      <c r="A141" s="31"/>
      <c r="B141" s="34"/>
      <c r="C141" s="33"/>
      <c r="D141" s="29"/>
      <c r="E141" s="29"/>
      <c r="F141" s="29"/>
    </row>
    <row r="142" spans="1:6" x14ac:dyDescent="0.25">
      <c r="A142" s="31"/>
      <c r="B142" s="35"/>
      <c r="C142" s="33"/>
      <c r="D142" s="29"/>
      <c r="E142" s="30"/>
      <c r="F142" s="26"/>
    </row>
    <row r="143" spans="1:6" x14ac:dyDescent="0.25">
      <c r="A143" s="31"/>
      <c r="B143" s="35"/>
      <c r="C143" s="33"/>
      <c r="D143" s="29"/>
      <c r="E143" s="30"/>
      <c r="F143" s="26"/>
    </row>
    <row r="144" spans="1:6" x14ac:dyDescent="0.25">
      <c r="A144" s="31"/>
      <c r="B144" s="35"/>
      <c r="C144" s="33"/>
      <c r="D144" s="29"/>
      <c r="E144" s="30"/>
      <c r="F144" s="26"/>
    </row>
    <row r="145" spans="1:6" x14ac:dyDescent="0.25">
      <c r="A145" s="31"/>
      <c r="B145" s="35"/>
      <c r="C145" s="33"/>
      <c r="D145" s="29"/>
      <c r="E145" s="30"/>
      <c r="F145" s="26"/>
    </row>
    <row r="146" spans="1:6" x14ac:dyDescent="0.25">
      <c r="A146" s="31"/>
      <c r="B146" s="35"/>
      <c r="C146" s="33"/>
      <c r="D146" s="29"/>
      <c r="E146" s="30"/>
      <c r="F146" s="26"/>
    </row>
    <row r="147" spans="1:6" x14ac:dyDescent="0.25">
      <c r="B147" s="17"/>
      <c r="E147" s="26"/>
      <c r="F147" s="26"/>
    </row>
    <row r="148" spans="1:6" x14ac:dyDescent="0.25">
      <c r="A148" s="31"/>
      <c r="B148" s="32"/>
      <c r="C148" s="33"/>
      <c r="D148" s="29"/>
      <c r="E148" s="76"/>
      <c r="F148" s="76"/>
    </row>
    <row r="149" spans="1:6" x14ac:dyDescent="0.25">
      <c r="B149" s="17"/>
    </row>
    <row r="150" spans="1:6" x14ac:dyDescent="0.25">
      <c r="B150" s="17"/>
    </row>
    <row r="151" spans="1:6" x14ac:dyDescent="0.25">
      <c r="B151" s="17"/>
      <c r="C151" s="25"/>
      <c r="E151" s="26"/>
    </row>
    <row r="152" spans="1:6" x14ac:dyDescent="0.25">
      <c r="B152" s="17"/>
      <c r="C152" s="25"/>
      <c r="E152" s="26"/>
    </row>
    <row r="153" spans="1:6" x14ac:dyDescent="0.25">
      <c r="B153" s="17"/>
    </row>
    <row r="154" spans="1:6" x14ac:dyDescent="0.25">
      <c r="B154" s="17"/>
    </row>
    <row r="155" spans="1:6" x14ac:dyDescent="0.25">
      <c r="B155" s="17"/>
    </row>
    <row r="156" spans="1:6" x14ac:dyDescent="0.25">
      <c r="B156" s="17"/>
    </row>
    <row r="157" spans="1:6" x14ac:dyDescent="0.25">
      <c r="B157" s="17"/>
    </row>
    <row r="158" spans="1:6" x14ac:dyDescent="0.25">
      <c r="B158" s="17"/>
    </row>
  </sheetData>
  <mergeCells count="1">
    <mergeCell ref="E148:F148"/>
  </mergeCells>
  <phoneticPr fontId="8" type="noConversion"/>
  <pageMargins left="0.7" right="0.7" top="0.75" bottom="0.75" header="0.3" footer="0.3"/>
  <pageSetup paperSize="9" scale="89" fitToHeight="0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449E-9E64-4D52-89B1-F16E01685E2B}">
  <dimension ref="C5:V23"/>
  <sheetViews>
    <sheetView topLeftCell="E1" workbookViewId="0">
      <selection activeCell="L37" sqref="L37"/>
    </sheetView>
  </sheetViews>
  <sheetFormatPr defaultRowHeight="12.75" x14ac:dyDescent="0.2"/>
  <cols>
    <col min="10" max="10" width="18.5703125" customWidth="1"/>
    <col min="11" max="11" width="17.28515625" customWidth="1"/>
    <col min="12" max="12" width="22" customWidth="1"/>
    <col min="13" max="13" width="14.28515625" customWidth="1"/>
    <col min="14" max="15" width="13.42578125" customWidth="1"/>
    <col min="17" max="17" width="16.140625" customWidth="1"/>
    <col min="18" max="18" width="14.7109375" customWidth="1"/>
    <col min="19" max="19" width="22.85546875" customWidth="1"/>
    <col min="20" max="20" width="17.28515625" customWidth="1"/>
    <col min="21" max="21" width="12.85546875" customWidth="1"/>
  </cols>
  <sheetData>
    <row r="5" spans="3:22" x14ac:dyDescent="0.2">
      <c r="E5" t="s">
        <v>31</v>
      </c>
    </row>
    <row r="7" spans="3:22" x14ac:dyDescent="0.2">
      <c r="E7">
        <v>264.79000000000002</v>
      </c>
      <c r="F7">
        <v>275.64999999999998</v>
      </c>
      <c r="Q7" s="65" t="s">
        <v>42</v>
      </c>
    </row>
    <row r="9" spans="3:22" x14ac:dyDescent="0.2">
      <c r="E9" s="65" t="s">
        <v>32</v>
      </c>
      <c r="H9" s="66" t="s">
        <v>34</v>
      </c>
      <c r="J9" s="66" t="s">
        <v>37</v>
      </c>
      <c r="K9" s="66" t="s">
        <v>38</v>
      </c>
      <c r="L9" s="66" t="s">
        <v>39</v>
      </c>
      <c r="M9" s="66" t="s">
        <v>40</v>
      </c>
      <c r="N9" s="66" t="s">
        <v>41</v>
      </c>
      <c r="O9" s="66" t="s">
        <v>49</v>
      </c>
      <c r="Q9" s="66" t="s">
        <v>47</v>
      </c>
      <c r="R9" s="66" t="s">
        <v>46</v>
      </c>
      <c r="S9" s="66" t="s">
        <v>45</v>
      </c>
      <c r="T9" s="66" t="s">
        <v>43</v>
      </c>
      <c r="U9" s="66" t="s">
        <v>44</v>
      </c>
      <c r="V9" s="66" t="s">
        <v>50</v>
      </c>
    </row>
    <row r="10" spans="3:22" x14ac:dyDescent="0.2">
      <c r="C10" s="66" t="s">
        <v>35</v>
      </c>
    </row>
    <row r="11" spans="3:22" x14ac:dyDescent="0.2">
      <c r="H11">
        <f>F7-E7</f>
        <v>10.859999999999957</v>
      </c>
      <c r="J11">
        <v>2.5</v>
      </c>
      <c r="K11">
        <v>4.3</v>
      </c>
      <c r="L11">
        <v>0.7</v>
      </c>
      <c r="M11">
        <v>5.5</v>
      </c>
      <c r="N11">
        <v>3</v>
      </c>
      <c r="O11">
        <v>5.6</v>
      </c>
      <c r="Q11">
        <f>H11*J11</f>
        <v>27.149999999999892</v>
      </c>
      <c r="R11">
        <f>H11*K11</f>
        <v>46.697999999999816</v>
      </c>
      <c r="S11">
        <f>L11*H11</f>
        <v>7.6019999999999692</v>
      </c>
      <c r="T11">
        <f>M11*H11</f>
        <v>59.729999999999762</v>
      </c>
      <c r="U11">
        <f>N11*H11</f>
        <v>32.57999999999987</v>
      </c>
      <c r="V11">
        <f>H11*O11</f>
        <v>60.815999999999754</v>
      </c>
    </row>
    <row r="15" spans="3:22" x14ac:dyDescent="0.2">
      <c r="E15">
        <v>275.64999999999998</v>
      </c>
      <c r="F15">
        <v>286.33</v>
      </c>
      <c r="Q15" s="65" t="s">
        <v>42</v>
      </c>
    </row>
    <row r="17" spans="3:22" x14ac:dyDescent="0.2">
      <c r="E17" s="65" t="s">
        <v>33</v>
      </c>
      <c r="H17" s="66" t="s">
        <v>34</v>
      </c>
      <c r="J17" s="66" t="s">
        <v>37</v>
      </c>
      <c r="K17" s="66" t="s">
        <v>38</v>
      </c>
      <c r="L17" s="66" t="s">
        <v>39</v>
      </c>
      <c r="M17" s="66" t="s">
        <v>40</v>
      </c>
      <c r="N17" s="66" t="s">
        <v>41</v>
      </c>
      <c r="O17" s="66" t="s">
        <v>49</v>
      </c>
      <c r="Q17" s="66" t="s">
        <v>47</v>
      </c>
      <c r="R17" s="66" t="s">
        <v>46</v>
      </c>
      <c r="S17" s="66" t="s">
        <v>45</v>
      </c>
      <c r="T17" s="66" t="s">
        <v>43</v>
      </c>
      <c r="U17" s="66" t="s">
        <v>44</v>
      </c>
      <c r="V17" s="66" t="s">
        <v>50</v>
      </c>
    </row>
    <row r="18" spans="3:22" x14ac:dyDescent="0.2">
      <c r="C18" s="66" t="s">
        <v>36</v>
      </c>
    </row>
    <row r="19" spans="3:22" x14ac:dyDescent="0.2">
      <c r="H19">
        <f>F15-E15</f>
        <v>10.680000000000007</v>
      </c>
      <c r="J19">
        <v>2.7</v>
      </c>
      <c r="K19">
        <v>2.2400000000000002</v>
      </c>
      <c r="L19">
        <v>0.7</v>
      </c>
      <c r="M19">
        <v>6.75</v>
      </c>
      <c r="N19">
        <v>4</v>
      </c>
      <c r="O19">
        <v>3.4</v>
      </c>
      <c r="Q19">
        <f>H19*J19</f>
        <v>28.83600000000002</v>
      </c>
      <c r="R19">
        <f>H19*K19</f>
        <v>23.923200000000019</v>
      </c>
      <c r="S19">
        <f>L19*H19</f>
        <v>7.4760000000000044</v>
      </c>
      <c r="T19">
        <f>M19*H19</f>
        <v>72.090000000000046</v>
      </c>
      <c r="U19">
        <f>N19*H19</f>
        <v>42.720000000000027</v>
      </c>
      <c r="V19">
        <f>O19*H19</f>
        <v>36.312000000000019</v>
      </c>
    </row>
    <row r="22" spans="3:22" x14ac:dyDescent="0.2">
      <c r="P22" s="66" t="s">
        <v>48</v>
      </c>
      <c r="Q22">
        <f>Q11+Q19</f>
        <v>55.985999999999912</v>
      </c>
      <c r="R22">
        <f t="shared" ref="R22:V22" si="0">R11+R19</f>
        <v>70.621199999999831</v>
      </c>
      <c r="S22">
        <f t="shared" si="0"/>
        <v>15.077999999999975</v>
      </c>
      <c r="T22">
        <f t="shared" si="0"/>
        <v>131.81999999999982</v>
      </c>
      <c r="U22">
        <f t="shared" si="0"/>
        <v>75.299999999999898</v>
      </c>
      <c r="V22">
        <f t="shared" si="0"/>
        <v>97.127999999999773</v>
      </c>
    </row>
    <row r="23" spans="3:22" x14ac:dyDescent="0.2">
      <c r="J23" s="66" t="s">
        <v>51</v>
      </c>
      <c r="K23">
        <f>2*(H11+H19)</f>
        <v>43.079999999999927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Troskovnik</vt:lpstr>
      <vt:lpstr>Kolicine</vt:lpstr>
      <vt:lpstr>Troskovnik!Podrucje_ispisa</vt:lpstr>
    </vt:vector>
  </TitlesOfParts>
  <Company>GEOTECH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Grošić, dipl.ing.građ.</dc:creator>
  <cp:lastModifiedBy>Korisnik</cp:lastModifiedBy>
  <cp:lastPrinted>2016-02-04T14:36:09Z</cp:lastPrinted>
  <dcterms:created xsi:type="dcterms:W3CDTF">2005-07-14T09:32:39Z</dcterms:created>
  <dcterms:modified xsi:type="dcterms:W3CDTF">2023-03-30T06:24:51Z</dcterms:modified>
</cp:coreProperties>
</file>