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tabRatio="814" activeTab="2"/>
  </bookViews>
  <sheets>
    <sheet name="Tros_gradj dio_DelniceD3" sheetId="1" r:id="rId1"/>
    <sheet name="PROMET-dio_DelniceD3" sheetId="2" r:id="rId2"/>
    <sheet name="REKAPITULACIJA" sheetId="3" r:id="rId3"/>
  </sheets>
  <definedNames>
    <definedName name="_xlfn.SINGLE" hidden="1">#NAME?</definedName>
    <definedName name="_xlnm.Print_Titles" localSheetId="0">'Tros_gradj dio_DelniceD3'!$3:$3</definedName>
    <definedName name="_xlnm.Print_Area" localSheetId="1">'PROMET-dio_DelniceD3'!#REF!</definedName>
    <definedName name="_xlnm.Print_Area" localSheetId="2">'REKAPITULACIJA'!$A$1:$G$31</definedName>
    <definedName name="_xlnm.Print_Area" localSheetId="0">'Tros_gradj dio_DelniceD3'!$A$1:$G$97</definedName>
  </definedNames>
  <calcPr fullCalcOnLoad="1"/>
</workbook>
</file>

<file path=xl/sharedStrings.xml><?xml version="1.0" encoding="utf-8"?>
<sst xmlns="http://schemas.openxmlformats.org/spreadsheetml/2006/main" count="216" uniqueCount="156">
  <si>
    <t>SVEUKUPNO (bez PDV-a):</t>
  </si>
  <si>
    <t xml:space="preserve">Iskolčenje trase i objekata – obuhvaćena su sva geodetska mjerenja za prijenos podataka na teren, osiguranja osi trase, objekata,...; profiliranje, održavanje i obnavljanje iskolčenih oznaka te objekta na terenu, sve do predaje radova investitoru. Cijena obuhvaća sve radove na iskolčenju i održavanju trase i objekata. Obračun po km'
</t>
  </si>
  <si>
    <t>1-02.</t>
  </si>
  <si>
    <t>OTU stavka 1-02</t>
  </si>
  <si>
    <t>OTU stavka 3-04.7.</t>
  </si>
  <si>
    <t>3-04.7.</t>
  </si>
  <si>
    <t>A 3</t>
  </si>
  <si>
    <r>
      <t>m</t>
    </r>
    <r>
      <rPr>
        <vertAlign val="superscript"/>
        <sz val="10"/>
        <rFont val="Arial CE"/>
        <family val="2"/>
      </rPr>
      <t>3</t>
    </r>
  </si>
  <si>
    <r>
      <t>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</t>
    </r>
  </si>
  <si>
    <t xml:space="preserve">A. TROŠKOVNIK - GRAĐEVINSKI RADOVI </t>
  </si>
  <si>
    <t>SVEUKUPNA REKAPITILACIJA</t>
  </si>
  <si>
    <t>UKUPNO GRAĐEVINSKI RADOVI</t>
  </si>
  <si>
    <t>GRAĐEVINSKI RADOVI</t>
  </si>
  <si>
    <t>A.1.-5.</t>
  </si>
  <si>
    <t>A. SVEUKUPNO građevinski radovi:</t>
  </si>
  <si>
    <t>A 1.</t>
  </si>
  <si>
    <t>A 2.</t>
  </si>
  <si>
    <t>A 4</t>
  </si>
  <si>
    <t>kom</t>
  </si>
  <si>
    <t>m'</t>
  </si>
  <si>
    <t>jed.mj.</t>
  </si>
  <si>
    <t>Jed.cijena</t>
  </si>
  <si>
    <t>Cijena (kn)</t>
  </si>
  <si>
    <t>PRIPREMNI RADOVI - UKUPNO</t>
  </si>
  <si>
    <t>ZEMLJANI RADOVI</t>
  </si>
  <si>
    <t>KOLNIČKA KONSTRUKCIJA</t>
  </si>
  <si>
    <t>Cijena</t>
  </si>
  <si>
    <t>PRIPREMNI RADOVI</t>
  </si>
  <si>
    <t>Količina</t>
  </si>
  <si>
    <t>KOLNIČKA KONSTRUKCIJA - UKUPNO</t>
  </si>
  <si>
    <t>2-02.1
2-02.2
2-02.3</t>
  </si>
  <si>
    <r>
      <t>m</t>
    </r>
    <r>
      <rPr>
        <vertAlign val="superscript"/>
        <sz val="11"/>
        <rFont val="Trebuchet MS"/>
        <family val="2"/>
      </rPr>
      <t>2</t>
    </r>
  </si>
  <si>
    <r>
      <t>m</t>
    </r>
    <r>
      <rPr>
        <vertAlign val="superscript"/>
        <sz val="11"/>
        <rFont val="Trebuchet MS"/>
        <family val="2"/>
      </rPr>
      <t>3</t>
    </r>
  </si>
  <si>
    <t>Red.br.</t>
  </si>
  <si>
    <t>O.T.U.</t>
  </si>
  <si>
    <t>OPIS RADA</t>
  </si>
  <si>
    <t>A.1.</t>
  </si>
  <si>
    <t>A.2.</t>
  </si>
  <si>
    <t>A.3.</t>
  </si>
  <si>
    <t>A.4.</t>
  </si>
  <si>
    <t>A.6.</t>
  </si>
  <si>
    <t xml:space="preserve">U jediničnu cijenu uračunani su svi radovi na iskopu materijala s utovarom u prijevozna sredstva, PRIJEVOZOM, otpremom, radovi na uređenju i čišćenju blokova i rastresitog materijala, planiranje iskopanih i susjednih površina, te izvođač nema pravo zahtijevati bilo kakvu dodatnu naknadu za taj rad.
</t>
  </si>
  <si>
    <t>1.1.</t>
  </si>
  <si>
    <t>2.1.</t>
  </si>
  <si>
    <t>2.2.</t>
  </si>
  <si>
    <t>3.1.</t>
  </si>
  <si>
    <t>3.2.</t>
  </si>
  <si>
    <t>6-03</t>
  </si>
  <si>
    <t xml:space="preserve">Rubnjaci dimenzije  15 x 25 x 100 cm </t>
  </si>
  <si>
    <t>4.1.</t>
  </si>
  <si>
    <t>4.2.</t>
  </si>
  <si>
    <t>4.5.</t>
  </si>
  <si>
    <t>DATUM: __________________</t>
  </si>
  <si>
    <t>POTPIS I PEČAT PONUDITELJA</t>
  </si>
  <si>
    <t>A.</t>
  </si>
  <si>
    <t xml:space="preserve">      PDV  (25 %):</t>
  </si>
  <si>
    <t xml:space="preserve"> SVEUKUPNO s PDV-om:</t>
  </si>
  <si>
    <t>PROMETNA SIGNALIZACIJA I OPREMA</t>
  </si>
  <si>
    <t>Iskolčenje trase i objekata</t>
  </si>
  <si>
    <t>2-10.1</t>
  </si>
  <si>
    <t>OTU stavka 2-10.1.</t>
  </si>
  <si>
    <t xml:space="preserve">Izrada habajućeg sloja kolnika od asfaltbetona AC11 surf. Kao vezivo mora se primjeniti bitumen 50/70 . Radovi obuhvaćaju zarezivanje, premazivanje uzdužnih i poprečnih spojeva asfalta masom za sljepljivanje(bituplast), izradu habajućeg sloja što uključuje nabavu materijala, proizvodnju mješavine i prijevoz do mjesta ugradnje, ugradnju i valjanje do potrebne zbijenosti kao i špricanje kolnika bitumenskom emulzijom prije nanošenja sloja u količini od 0.3 kg/m2.
Obračun radova:
Ovaj rad se mjeri i obračunava u kvadratnim metrima  gornje površine stvarno položenog sloja.
</t>
  </si>
  <si>
    <t>BETONSKI RADOVI</t>
  </si>
  <si>
    <t>BETONSKI RADOVI - UKUPNO</t>
  </si>
  <si>
    <t>OTU stavka 4-01.2.</t>
  </si>
  <si>
    <t>4-01.2.</t>
  </si>
  <si>
    <t xml:space="preserve">Betoniranje zidnog platna u betonu C 25/30 prema dimenzijama iz projekta. Stavka obuhvaća postavljanje armature prema armaturnom nacrtu, dobavu, dopremu, postavu i demontažu oplate, dobavu, dopremu i ugradnju betona u zidno platno. Obračun po m3 ugrađenog betona. </t>
  </si>
  <si>
    <t xml:space="preserve">Betoniranje temelja potpornog zida u betonu C25/30 prema dimenzijama iz projekta. Stavka obuhvaća izradu prednje i zadnje oplate za temelje, ugradnju armature u temeljnu stopu prema armaturnom nacrtu, te dobavu, dopremu i ugradnju betona C25/30 u temeljnu stopu dimenzija prema detaljima iz projekta. Obračun po m3 ugrađenog betona C25/30. </t>
  </si>
  <si>
    <t>OTU stavka 4-01.3.</t>
  </si>
  <si>
    <t>4-01.3.</t>
  </si>
  <si>
    <t>7-01.5.</t>
  </si>
  <si>
    <t>OTU stavka 7-01.5.</t>
  </si>
  <si>
    <t>kg</t>
  </si>
  <si>
    <t>4.3.</t>
  </si>
  <si>
    <t>4.4.</t>
  </si>
  <si>
    <t xml:space="preserve">STROJNI ŠIROKI ISKOP materijala u svim kategorijama.
Ovaj rad obuhvaća široke iskope koji su predviđeni projektom i/ili zahtjevom Nadzora, a to su: sve vrste iskopa pri gradnji nogostupa uključujući i iskope za  temelj zidova. Iskop se obavlja prema visinskim kotama iz projekta, te propisanim nagibima kosina, a uzimajući u obzir geomehanička svojstva tla i zahtijevana svojstva za namjensku upotrebu iskopanog materijala, u skladu s OTU.
Rad mora biti obavljen u skladu s projektom, propisima, programom kontrole i osiguranja kakvoće (PKOK), projektom organizacije građenja (POG), zahtjevima Nadzora i OTU. 
</t>
  </si>
  <si>
    <t>Iskopi za zid</t>
  </si>
  <si>
    <t>Iskopi za nosivi sloj nogostupa</t>
  </si>
  <si>
    <t xml:space="preserve">Uređenje posteljice nogostupa na nasipu i iskopu, tako da se dobije potpuno ravan i uvaljan planum prema poprečnom nagibu iz profila. Posteljicu za novo projektiranu konstrukciju gornjeg stroja potrebno je nabiti prema projektiranim poprečnim i uzdužnim nagibima iz projekta i točnošću ravnosti +/-3.0 cm. Potrebna zbijenost posteljice prema standardnom Proktorovom postupku treba iznositi  Sz ≥ 100 % odnosno Ms ≥ 40 MN/m2 mjereno kružnom pločom fi 30cm, a ispitivano najmanje na svakih 1000m. U cijenu su uključeni svi potrebni radovi na uređenju posteljice na nasipima, usjecima i zasjecima, tj. grubo i fino planiranje materijala i nabijanje do tražene zbijenosti, te potrebna ispitivanja i sve potrebno za dovršenje stavke. Obračun po m2 uređene i isplanirane posteljice.
</t>
  </si>
  <si>
    <t>IZRADA RUBNJAKA.
Rubnjaci se ugrađuju prema detaljima i mjerama iz projekta. Beton za rubnjake mora biti min C30/37, otporan na sol i mraz, i mora biti izrađen prema odgovarajućim odredbama Pravilnika o tehničkim normativima za beton i armirani beton. Rubnjaci se ugrađuju u podlogu od betona C16/20. Rubnjake treba izvesti u projektiranoj liniji s točnošću +/- 0,3 cm po pravcu i visini. Rubnjaci moraju imati dokaze o potrebnoj kvaliteti, a njihovu primjenu odobrava nadzorni organ. Cijena obuhvaća nabavu, transport,  piljenje, ugradbu istih, nabavu i dopremu betona kao i sve potrebne radove za dovršenje radova po ovoj stavci (mehanički stabilizirani kameni materijal, izravnanje podloge i sl).</t>
  </si>
  <si>
    <t>IZRADA PARKOVNIH RUBNJAKA.
Rubnjaci se ugrađuju prema detaljima i mjerama iz projekta. Beton za rubnjake mora biti min C30/37, otporan na sol i mraz, i mora biti izrađen prema odgovarajućim odredbama Pravilnika o tehničkim normativima za beton i armirani beton. Rubnjaci se ugrađuju u podlogu od betona C16/20. Rubnjake treba izvesti u projektiranoj liniji s točnošću +/- 0,3 cm po pravcu i visini. Rubnjaci moraju imati dokaze o potrebnoj kvaliteti, a njihovu primjenu odobrava nadzorni organ. Cijena obuhvaća nabavu, transport,  piljenje, ugradbu istih, nabavu i dopremu betona kao i sve potrebne radove za dovršenje radova po ovoj stavci (mehanički stabilizirani kameni materijal, izravnanje podloge i sl).</t>
  </si>
  <si>
    <t xml:space="preserve">    parkovni rubnjaci 6 x 20 x 100 cm </t>
  </si>
  <si>
    <t>Temelj armiranobetonskog zida 0,4x0,4x8m</t>
  </si>
  <si>
    <t>AB zid širine 0,25 m</t>
  </si>
  <si>
    <t>Iskopi za usjek</t>
  </si>
  <si>
    <t>Iskopi za nosivi sloj prilaza</t>
  </si>
  <si>
    <t>Uređenje posteljice od kamenih materijala-prilaz</t>
  </si>
  <si>
    <t>Uređenje posteljice od kamenih materijala-nogostup</t>
  </si>
  <si>
    <t>-  AC8 surf; d=4cm - nogostup</t>
  </si>
  <si>
    <t xml:space="preserve">-  AC8 surf; d=4cm - prilaz </t>
  </si>
  <si>
    <t>Izrada nosivog sloja - nogostup</t>
  </si>
  <si>
    <t xml:space="preserve">Izrada nosivog sloja - prilaz </t>
  </si>
  <si>
    <t xml:space="preserve">Izrada nosivog sloja nogostupa od mehanički stabiliziranog drobljenog kamenog materijala bez veziva, veličina zrna 0-64 mm.
Ovaj sloj se radi na mjestima: izrade novog nogostupa i kolnog prilaza d=30cm.
Rad obuhvaća dobavu, transport i ugradnju drobljenog kamenog materijala veličine zrna 0-63 mm u nosovi sloj ceste. Zahtjevi kvalitete: stupanj zbijenosti Sz≥100%, Ms≥80 MN/m2, CBR&gt;80%.
Obračun radova: 
Po kubnom metru ugrađenog materijala u zbijenom stanju.
</t>
  </si>
  <si>
    <t>Dobava i ugradnja armature u temelj i u zid.  U jediničnoj cijeni sadržana je potrebna armatura prema detaljima iz nacrta, potrebna paljena žica sa povezivanjem, podmetači i nosači armature, sav potreban rad i transport.
Obračun po kilogramu ugrađenog čelika.</t>
  </si>
  <si>
    <t>OTU stavka 3-02.</t>
  </si>
  <si>
    <t>Procjednice fi 50 mm</t>
  </si>
  <si>
    <t>m</t>
  </si>
  <si>
    <t xml:space="preserve"> 3-02.</t>
  </si>
  <si>
    <t>Izrada procjednica kroz zid, prema projektu ili zahtjevima nadzornog inženjera. Na svaka 2 m dužine potpornog zida polažu se PVC cijevi promjera fi 50mm, tako da im je pri betoniranju zida onemogućeno pomicanje ili oštećenje.Iza zida u zoni procjednica izvodi se sloj slaganog krupnijeg kamena.Jedinična cijena uključuje nabavu i ugradnju cijevi.Obračun po m' stvarno ugrađene cijevi sa kamenom zalogom.</t>
  </si>
  <si>
    <t>Podložni sloja temelja zida debljine 10 cm</t>
  </si>
  <si>
    <t xml:space="preserve">Betoniranje podložnog sloja betonom  C12/15 debljine 10cm. U cijenu radova uračunati trošak nabave betona, ugradba s prethodnim pripremama i obradom radnih reški, dobava i postavljanje oplate te njega betona. Ugradbu betona vršiti uz pomoć vibratora. Obračun po m3 ugrađenog betona. </t>
  </si>
  <si>
    <t>Armatura RA 400/500 i MAG 500/560 (B500B)</t>
  </si>
  <si>
    <t>OTU stavka 4-01.10 i 4-02.6</t>
  </si>
  <si>
    <t>Izrada filterskih klinova iza potpornih zidova od kam. materijala frakcije 32-63mm. Filterski sloj izvoditi u 50cm debljine s nabijanjem. U stavku uključen sav rad i materijal za dovršenje ove stavke. 
Obračun po m3 ugrađenog filterskog klina.</t>
  </si>
  <si>
    <t xml:space="preserve"> Filterski klin iza zida</t>
  </si>
  <si>
    <t xml:space="preserve"> 5-01</t>
  </si>
  <si>
    <t>4.6.</t>
  </si>
  <si>
    <t>4.7.</t>
  </si>
  <si>
    <t>4.8.</t>
  </si>
  <si>
    <t>2-15.9</t>
  </si>
  <si>
    <t>2.3.</t>
  </si>
  <si>
    <t xml:space="preserve">Zaštita kosine zaštitnom dvostrukouvijenom žičanom
pocinčanom mrežom Tip 8x10. Zaštita obuhvaća ugradnju zaštitne mreže na lice kosine i na područje iznad nje u širini od 1,0m. Pocinčana mreža ima veličinu oka 8x10 cm, min. debljina žice 2,70 mm. Minimalna vlačna čvrstoća čelika mreže iznosi 350
N/mm2. Zaštita od korozije izvodi se pocinčavanjem klase A prema normi HRN EN 10244-2 (min. 245 g/m2). Preklopi mreža uključeni su u jediničnu cijenu radova. U cijenu su uključena štapna sidra u obliku kuke po vrhu zaštite (zaštitne mreže) od rebraste armature B500B, promjera Φ=16,0 mm, min. duljine L=0,80 m, kako bi se prihvatila mreža te rubna čelična užad minimalne promjera Φ=12,0mm, od čelika minimalne vlačne čvstoće fp,k=1770,0N/mm2. Sidra se ugrađuju na horizontalnom razmaku od 1,50 m. U stavku su uključeni utezi od betona razreda tlačne čvrstoće C 25/30, dimenzija 30x30x10 cm koji se postavljaju na horizontalnom razmaku od 1,50 m. Iz utega viri armaturna šipka promjera 12,0 mm
u obliku kuke preko koje se uteg prihvaća za mrežu i time omogućuje učvršćenje mreže na dnu kosine. Stavka obuhvaća sva potrebna sredstva, materijal i rad. Obračun po m2 zaštićene površine pod mrežom.
</t>
  </si>
  <si>
    <t>OTU stavka 2-15.9</t>
  </si>
  <si>
    <t>Zaštita kosine zaštitnom žičanom mrežom</t>
  </si>
  <si>
    <t>Rampe za invalide</t>
  </si>
  <si>
    <t>4.9.</t>
  </si>
  <si>
    <t>Rampe za invalide sa taktilnim površinama na mjestima pješačkih prijelaza. Rampe se izvode na rubovima pješačkih prijelaza prema datalju iz projekta.
Nabava, doprema i ugradnja taktilnih ploča čepaste strukture za označavanje pješačkih prijelaza, dmenzija 40x40x8cm te cestovnih rubnjaka 18/24/100cm. Taktilne ploče se postavljaju  prema PRAVILNIKU O OSIGURANJU PRISTUPAČNOSTI GRAĐEVINA OSOBAMA S INVALIDITETOM I SMANJENE POKRETLJIVOSTI NN br.78-13. Betonska galanterija mora imati dvoslojnu obradu i zadovoljavati sve uvjete prema HRN B.B8:015 - otpornost na habanje i HRN U.M1.016 - otpornost na smrzavanje, DIN 18501 - postojanost na mraz i otpornost na soli.
Cijena obuhvaća sav potreban materijal i rad do potpunog dovršenja uključujući prethodne iskope te ugradnju novih cestovnih rubnjaka 18/24/100 na spoju sa kolnikom. Obračun po m2 izvedene površine.</t>
  </si>
  <si>
    <t>JM</t>
  </si>
  <si>
    <t>J.C.</t>
  </si>
  <si>
    <t>A.0</t>
  </si>
  <si>
    <t>PRIPREMNI RADOVI (uklanjanje / premještanje)</t>
  </si>
  <si>
    <t>0-01.</t>
  </si>
  <si>
    <t>0-02.</t>
  </si>
  <si>
    <t>A.0.</t>
  </si>
  <si>
    <t>PRIPREMNI RADOVI UKUPNO</t>
  </si>
  <si>
    <t>PROMETNA SIGNALIZACIJA I OPREMA CESTE</t>
  </si>
  <si>
    <t>A.1.1.</t>
  </si>
  <si>
    <t>PROMETNI ZNAKOVI VERTIKALNE SIGNALIZACIJE</t>
  </si>
  <si>
    <t>VERTIKALNA SIGNALIZACIJA UKUPNO</t>
  </si>
  <si>
    <t>A.2.1</t>
  </si>
  <si>
    <t>OZNAKE NA KOLNIKU</t>
  </si>
  <si>
    <t xml:space="preserve"> A.2.2.1</t>
  </si>
  <si>
    <t xml:space="preserve"> A.2.2.2</t>
  </si>
  <si>
    <t>m2</t>
  </si>
  <si>
    <t xml:space="preserve">Poprečna crtkana zaustavna linija uz pješački prijelaz širine 50 cm .
Obračun radova:
Obračun po m2 poprečne crte zaustavljanja. </t>
  </si>
  <si>
    <t>OZNAKE NA KOLNIKU UKUPNO</t>
  </si>
  <si>
    <t>OPREMA  ZA POVEĆANJE SIGURNOSTI PROMETA</t>
  </si>
  <si>
    <t xml:space="preserve"> A.3.1</t>
  </si>
  <si>
    <t>PROMETNA OPREMA - UKUPNO</t>
  </si>
  <si>
    <t>UKUPNO PROMETNA SIGNALIZACIJA I OPREMA</t>
  </si>
  <si>
    <t>OPREMA CESTE</t>
  </si>
  <si>
    <t>B. TROŠKOVNIK - PROMETNA SIGNALIZACIJA I OPREMA CESTE
D3 pješački prijelaz</t>
  </si>
  <si>
    <t>Brisanje postojećeg horizontalne signalizacije, uzdužne ounake u zoni pješačkog prijelaza
Stavka obuhvaća brisanje postojeće horizontalne signalizacije brušenjem/bojanjem (prema odredbi vlasnika ceste)                                                                                          
Obračun radova: 
Obračun po m'  pobrisane površine.</t>
  </si>
  <si>
    <t xml:space="preserve">Radovi se izvode i obračunavaju prema Općim tehničkim uvjetima za radove na cestama (OTU) - glava 9. 
U cijenu ulazi sav rad, materijal, prijevoz i sve ostalo što je potrebno za potpuni dovršetak posla uključujući potrebna ispitivanja kakvoće materijala i rada.
</t>
  </si>
  <si>
    <t>Iscrtavanje pješačkih prijelaza H19
Iscrtavanje pješačkog prijelaza širine 4,0 m bijelom bojom. Bojani odnosno nebojani dijelovi su širine 50 cm. Radovi se izvode u skladu sa OTU VI, 9-02 i HRNU.S4.227
Obračun po m2 bruto površine.</t>
  </si>
  <si>
    <t xml:space="preserve">Demontaža i premještanje na novu poziciju postojećih prometnih znakova (B36 i C83).
Točnu poziciju odrediti na terenu uz nazočnost nadzora.    Cijena obuhvaća izradu temelja na novoj lokaciji, demontažu, ponovnu montažu te sav potreban materijal i rad do potpunog dovršenja.                                                                                       
Obračun radova: Po komadu premještenih znakova sa stupovima
</t>
  </si>
  <si>
    <t>kom
plet</t>
  </si>
  <si>
    <t xml:space="preserve"> A.3.2</t>
  </si>
  <si>
    <t xml:space="preserve">Dobava, isporuka i montaža LED treptačima iznad  znakova A21 (najava pješačkog  prijelaza).
Solarni svjetlosni LED znak treba imati treptač i samostalno solarno napajanje tako da može raditi 24 sata dnevno – neprekidno, bez obzira na vremenske uvjete. Postavljaju se iznad novog znaka A21  na poziciju prema projektu.
U cijenu ulazi sav rad, materijal, prijevoz i sve ostalo što je potrebno za potpuni dovršetak posla.
Obračun po kompletu postavljenih treptača iznad novih znakova </t>
  </si>
  <si>
    <r>
      <rPr>
        <b/>
        <sz val="11"/>
        <rFont val="Trebuchet MS"/>
        <family val="2"/>
      </rPr>
      <t>Dobava, isporuka i montaža konzole sa obostranim znakom C02, dodatnim treptačima i dodatnim osvjetljenjem za pješački prijelaz.</t>
    </r>
    <r>
      <rPr>
        <sz val="11"/>
        <rFont val="Trebuchet MS"/>
        <family val="2"/>
      </rPr>
      <t xml:space="preserve">
Konzola s napaja putem električne mreže ili javne rasvjete.
Tehnički zahtjevi za postavljanje su sljedeći:
- konzolni nosač dužine kraka 6,5 m, zaštićen vrućim cinčanjem
- svjetleći prometni znaka C02 "obilježen pješački prijelaz" dimenzija 900x900 mm
- po dvije signalne lanterne sa svake strane - žuto trepćuće svijetlo, promjera 300 mm, u LED izvedbi
- LED reflektor za dodatno osvjetljenje pješačkog prijelaza.
Konzolni stup i temelj konzolnog stupa izrađuju se prema nacrtu isporučitelja opreme i moraju imati odgovarajuće ateste (certifikat) o ispravnosti istih i zadovoljenju odgovarajućih propisa i normi.
U cijenu ulazi sav rad, materijal, prijevoz, priprema za montažu, montaža, spajanje na elektroenergetskui mrežu i sve ostalo što je potrebno za potpuni dovršetak posla, uključujući atestiranje, ispitivanje te probno puštanje u rad. Nakon završenih radova potrebno je izvršiti mjerenja i funkcionalno ispitivanje  te kao dokaz ispravnosti priložiti zapisnik o ispitivanju izdan od strane ovlaštene pravne osobe.
Obračun po komadu postavljenih konzola.</t>
    </r>
  </si>
  <si>
    <t xml:space="preserve">Rad obuhvaća nabavu, dopremu i postavljanje novih prometnih znakova prema "Pravilniku o prometnim znakovima i signalizaciji na cestama" (NN 92/19). Stavkom troškovnika obuhvaćena je nabava (izrada) i bojanje znakova i stupova, ljepljenje folija, prijevoz i postavljanje (ugradnja) prometnog znaka sa stupom nosačem, potpornim stupm (ukoliko je predviđen), iskopom i ugradnjom temelja, te svim ostalim radovima vezanim za izradu i postavljanje prometnih znakova.
Znakovi su izrađeni sa retroreflektivnim materijalima stabilnim na UV zračenje i aplikacijom nanešeni na Al-podlogu debljine 3,00 mm. Prometni znakovi se postavljaju na vlastite stupove nosače promjera 60,3 mm, izrađene od Fe cijevi zaštićenih postupkom vrućeg cinčanja.
Jedno stupno mjesto obuhvaća: iskop temelja za stup nosač i potporni stup (ukoliko je predviđen), ili konzolni stupni nosač, betoniranje temelja, ugradnju stupova - FeZn cijev promjera 60,3 mm odgovarajuće dužine, prema pojedinim stavkama.
Dužine i oblik stupova nosača odredit će se na terenu ovisno o lokaciji postavljanja znaka prema Detalju D-1 </t>
  </si>
  <si>
    <t>Prometni  znak A21 dim. 90 cm sa dopunskom pločom E01 (60 m) i PZ B30 (40 km/h) dim. 60 cm, montiraju se na stup dužine 4,2 m</t>
  </si>
  <si>
    <t>Prometni  znak A21 dim. 90 cm sa dopunskom pločom E01 (80 m) i PZ B30 (40 km/h) dim. 60 cm, montiraju se na stup dužine 4,2 m</t>
  </si>
  <si>
    <t xml:space="preserve"> A.1.1.2</t>
  </si>
  <si>
    <t xml:space="preserve"> A.1.1.1</t>
  </si>
  <si>
    <r>
      <t xml:space="preserve">Prometni znak  </t>
    </r>
    <r>
      <rPr>
        <b/>
        <sz val="11"/>
        <rFont val="Trebuchet MS"/>
        <family val="2"/>
      </rPr>
      <t xml:space="preserve">C02  </t>
    </r>
    <r>
      <rPr>
        <sz val="11"/>
        <rFont val="Trebuchet MS"/>
        <family val="2"/>
      </rPr>
      <t>dimenzija a=60cm  montira se na stup dužine 3,3 m</t>
    </r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</si>
</sst>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\ &quot;kn&quot;"/>
    <numFmt numFmtId="167" formatCode="0.0"/>
    <numFmt numFmtId="168" formatCode="mm/yyyy"/>
    <numFmt numFmtId="169" formatCode="#,##0.000"/>
    <numFmt numFmtId="170" formatCode="&quot;Da&quot;;&quot;Da&quot;;&quot;Ne&quot;"/>
    <numFmt numFmtId="171" formatCode="&quot;True&quot;;&quot;True&quot;;&quot;False&quot;"/>
    <numFmt numFmtId="172" formatCode="&quot;Uključeno&quot;;&quot;Uključeno&quot;;&quot;Isključeno&quot;"/>
    <numFmt numFmtId="173" formatCode="[$¥€-2]\ #,##0.00_);[Red]\([$€-2]\ #,##0.00\)"/>
    <numFmt numFmtId="174" formatCode="[$-41A]d\.\ mmmm\ yyyy\."/>
    <numFmt numFmtId="175" formatCode="mmm&quot;.&quot;dd"/>
    <numFmt numFmtId="176" formatCode="dd&quot;.&quot;mm&quot;.&quot;yyyy"/>
    <numFmt numFmtId="177" formatCode="#,##0.00&quot; &quot;[$kn-41A];[Red]&quot;-&quot;#,##0.00&quot; &quot;[$kn-41A]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b/>
      <sz val="9"/>
      <name val="Trebuchet MS"/>
      <family val="2"/>
    </font>
    <font>
      <vertAlign val="superscript"/>
      <sz val="11"/>
      <name val="Trebuchet MS"/>
      <family val="2"/>
    </font>
    <font>
      <b/>
      <sz val="12"/>
      <name val="Trebuchet MS"/>
      <family val="2"/>
    </font>
    <font>
      <b/>
      <i/>
      <sz val="11"/>
      <name val="Trebuchet MS"/>
      <family val="2"/>
    </font>
    <font>
      <b/>
      <sz val="18"/>
      <name val="Trebuchet MS"/>
      <family val="2"/>
    </font>
    <font>
      <sz val="18"/>
      <name val="Trebuchet MS"/>
      <family val="2"/>
    </font>
    <font>
      <i/>
      <sz val="12"/>
      <name val="Trebuchet MS"/>
      <family val="2"/>
    </font>
    <font>
      <b/>
      <i/>
      <sz val="12"/>
      <name val="Trebuchet MS"/>
      <family val="2"/>
    </font>
    <font>
      <b/>
      <sz val="16"/>
      <name val="Trebuchet MS"/>
      <family val="2"/>
    </font>
    <font>
      <b/>
      <sz val="11"/>
      <color indexed="8"/>
      <name val="Trebuchet MS"/>
      <family val="2"/>
    </font>
    <font>
      <sz val="11"/>
      <color indexed="8"/>
      <name val="Trebuchet MS"/>
      <family val="2"/>
    </font>
    <font>
      <b/>
      <sz val="11"/>
      <name val="Tahoma"/>
      <family val="2"/>
    </font>
    <font>
      <sz val="11"/>
      <name val="Tahoma"/>
      <family val="2"/>
    </font>
    <font>
      <sz val="10"/>
      <name val="Arial CE"/>
      <family val="2"/>
    </font>
    <font>
      <vertAlign val="superscript"/>
      <sz val="10"/>
      <name val="Arial CE"/>
      <family val="2"/>
    </font>
    <font>
      <sz val="10"/>
      <color indexed="10"/>
      <name val="Arial"/>
      <family val="2"/>
    </font>
    <font>
      <sz val="10"/>
      <color indexed="8"/>
      <name val="Trebuchet MS"/>
      <family val="2"/>
    </font>
    <font>
      <sz val="14"/>
      <color indexed="8"/>
      <name val="Trebuchet MS"/>
      <family val="2"/>
    </font>
    <font>
      <b/>
      <sz val="14"/>
      <color indexed="8"/>
      <name val="Trebuchet MS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1"/>
      <color indexed="10"/>
      <name val="Trebuchet MS"/>
      <family val="2"/>
    </font>
    <font>
      <b/>
      <sz val="11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0" fillId="38" borderId="1" applyNumberFormat="0" applyFont="0" applyAlignment="0" applyProtection="0"/>
    <xf numFmtId="0" fontId="7" fillId="39" borderId="2" applyNumberFormat="0" applyAlignment="0" applyProtection="0"/>
    <xf numFmtId="0" fontId="8" fillId="40" borderId="3" applyNumberFormat="0" applyAlignment="0" applyProtection="0"/>
    <xf numFmtId="0" fontId="55" fillId="41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7" borderId="2" applyNumberFormat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56" fillId="48" borderId="7" applyNumberFormat="0" applyAlignment="0" applyProtection="0"/>
    <xf numFmtId="0" fontId="57" fillId="48" borderId="8" applyNumberFormat="0" applyAlignment="0" applyProtection="0"/>
    <xf numFmtId="0" fontId="15" fillId="0" borderId="9" applyNumberFormat="0" applyFill="0" applyAlignment="0" applyProtection="0"/>
    <xf numFmtId="0" fontId="58" fillId="4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50" borderId="0" applyNumberFormat="0" applyBorder="0" applyAlignment="0" applyProtection="0"/>
    <xf numFmtId="0" fontId="63" fillId="51" borderId="0" applyNumberFormat="0" applyBorder="0" applyAlignment="0" applyProtection="0"/>
    <xf numFmtId="0" fontId="0" fillId="0" borderId="0">
      <alignment/>
      <protection/>
    </xf>
    <xf numFmtId="0" fontId="0" fillId="52" borderId="13" applyNumberFormat="0" applyFont="0" applyAlignment="0" applyProtection="0"/>
    <xf numFmtId="0" fontId="17" fillId="39" borderId="14" applyNumberFormat="0" applyAlignment="0" applyProtection="0"/>
    <xf numFmtId="9" fontId="0" fillId="0" borderId="0" applyFont="0" applyFill="0" applyBorder="0" applyAlignment="0" applyProtection="0"/>
    <xf numFmtId="0" fontId="64" fillId="0" borderId="15" applyNumberFormat="0" applyFill="0" applyAlignment="0" applyProtection="0"/>
    <xf numFmtId="0" fontId="2" fillId="0" borderId="0" applyNumberFormat="0" applyFill="0" applyBorder="0" applyAlignment="0" applyProtection="0"/>
    <xf numFmtId="0" fontId="65" fillId="53" borderId="16" applyNumberFormat="0" applyAlignment="0" applyProtection="0"/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5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8">
    <xf numFmtId="0" fontId="0" fillId="0" borderId="0" xfId="0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Fill="1" applyAlignment="1">
      <alignment horizontal="left"/>
    </xf>
    <xf numFmtId="4" fontId="26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/>
    </xf>
    <xf numFmtId="0" fontId="26" fillId="0" borderId="0" xfId="0" applyFont="1" applyFill="1" applyBorder="1" applyAlignment="1">
      <alignment horizontal="right" wrapText="1"/>
    </xf>
    <xf numFmtId="167" fontId="26" fillId="0" borderId="0" xfId="0" applyNumberFormat="1" applyFont="1" applyFill="1" applyBorder="1" applyAlignment="1">
      <alignment horizontal="right" vertical="distributed" wrapText="1"/>
    </xf>
    <xf numFmtId="43" fontId="26" fillId="0" borderId="0" xfId="104" applyFont="1" applyFill="1" applyBorder="1" applyAlignment="1">
      <alignment horizontal="right" vertical="distributed" wrapText="1"/>
    </xf>
    <xf numFmtId="0" fontId="24" fillId="0" borderId="0" xfId="0" applyFont="1" applyFill="1" applyBorder="1" applyAlignment="1">
      <alignment/>
    </xf>
    <xf numFmtId="0" fontId="25" fillId="0" borderId="19" xfId="0" applyFont="1" applyFill="1" applyBorder="1" applyAlignment="1">
      <alignment horizontal="left" vertical="top" wrapText="1"/>
    </xf>
    <xf numFmtId="0" fontId="25" fillId="0" borderId="19" xfId="0" applyFont="1" applyFill="1" applyBorder="1" applyAlignment="1">
      <alignment horizontal="right" vertical="center"/>
    </xf>
    <xf numFmtId="4" fontId="25" fillId="0" borderId="19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 quotePrefix="1">
      <alignment horizontal="left" vertical="center"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right" vertical="center"/>
    </xf>
    <xf numFmtId="4" fontId="25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25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justify" vertical="top" wrapText="1"/>
    </xf>
    <xf numFmtId="4" fontId="24" fillId="0" borderId="0" xfId="0" applyNumberFormat="1" applyFont="1" applyFill="1" applyBorder="1" applyAlignment="1">
      <alignment horizontal="right"/>
    </xf>
    <xf numFmtId="0" fontId="25" fillId="0" borderId="20" xfId="0" applyFont="1" applyFill="1" applyBorder="1" applyAlignment="1">
      <alignment horizontal="left" vertical="top"/>
    </xf>
    <xf numFmtId="0" fontId="24" fillId="0" borderId="20" xfId="0" applyFont="1" applyFill="1" applyBorder="1" applyAlignment="1">
      <alignment horizontal="left" vertical="top"/>
    </xf>
    <xf numFmtId="0" fontId="24" fillId="0" borderId="20" xfId="0" applyFont="1" applyFill="1" applyBorder="1" applyAlignment="1" quotePrefix="1">
      <alignment horizontal="left" vertical="top" wrapText="1"/>
    </xf>
    <xf numFmtId="0" fontId="24" fillId="0" borderId="20" xfId="0" applyFont="1" applyFill="1" applyBorder="1" applyAlignment="1">
      <alignment horizontal="right"/>
    </xf>
    <xf numFmtId="4" fontId="24" fillId="0" borderId="20" xfId="0" applyNumberFormat="1" applyFont="1" applyFill="1" applyBorder="1" applyAlignment="1">
      <alignment horizontal="right"/>
    </xf>
    <xf numFmtId="0" fontId="24" fillId="0" borderId="0" xfId="0" applyFont="1" applyFill="1" applyBorder="1" applyAlignment="1" quotePrefix="1">
      <alignment horizontal="left" vertical="top"/>
    </xf>
    <xf numFmtId="0" fontId="24" fillId="0" borderId="0" xfId="0" applyFont="1" applyFill="1" applyBorder="1" applyAlignment="1" quotePrefix="1">
      <alignment horizontal="left" vertical="top" wrapText="1"/>
    </xf>
    <xf numFmtId="0" fontId="24" fillId="0" borderId="20" xfId="0" applyFont="1" applyFill="1" applyBorder="1" applyAlignment="1">
      <alignment horizontal="left" vertical="top" wrapText="1"/>
    </xf>
    <xf numFmtId="49" fontId="24" fillId="0" borderId="0" xfId="0" applyNumberFormat="1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right"/>
    </xf>
    <xf numFmtId="4" fontId="32" fillId="0" borderId="0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32" fillId="0" borderId="19" xfId="0" applyFont="1" applyFill="1" applyBorder="1" applyAlignment="1">
      <alignment horizontal="right"/>
    </xf>
    <xf numFmtId="4" fontId="32" fillId="0" borderId="0" xfId="0" applyNumberFormat="1" applyFont="1" applyFill="1" applyBorder="1" applyAlignment="1">
      <alignment horizontal="right" vertical="center"/>
    </xf>
    <xf numFmtId="2" fontId="24" fillId="0" borderId="20" xfId="0" applyNumberFormat="1" applyFont="1" applyFill="1" applyBorder="1" applyAlignment="1">
      <alignment horizontal="left" vertical="top" wrapText="1"/>
    </xf>
    <xf numFmtId="0" fontId="24" fillId="55" borderId="0" xfId="0" applyFont="1" applyFill="1" applyAlignment="1">
      <alignment/>
    </xf>
    <xf numFmtId="0" fontId="24" fillId="0" borderId="20" xfId="0" applyFont="1" applyFill="1" applyBorder="1" applyAlignment="1" quotePrefix="1">
      <alignment horizontal="left" vertical="top"/>
    </xf>
    <xf numFmtId="0" fontId="21" fillId="0" borderId="0" xfId="0" applyFont="1" applyFill="1" applyBorder="1" applyAlignment="1">
      <alignment horizontal="left"/>
    </xf>
    <xf numFmtId="0" fontId="32" fillId="0" borderId="21" xfId="0" applyFont="1" applyFill="1" applyBorder="1" applyAlignment="1">
      <alignment horizontal="left" vertical="center"/>
    </xf>
    <xf numFmtId="49" fontId="25" fillId="0" borderId="19" xfId="0" applyNumberFormat="1" applyFont="1" applyFill="1" applyBorder="1" applyAlignment="1">
      <alignment horizontal="left" vertical="top" wrapText="1"/>
    </xf>
    <xf numFmtId="0" fontId="25" fillId="0" borderId="19" xfId="0" applyFont="1" applyFill="1" applyBorder="1" applyAlignment="1">
      <alignment horizontal="right"/>
    </xf>
    <xf numFmtId="0" fontId="24" fillId="0" borderId="20" xfId="0" applyFont="1" applyFill="1" applyBorder="1" applyAlignment="1">
      <alignment horizontal="justify" vertical="top" wrapText="1"/>
    </xf>
    <xf numFmtId="4" fontId="22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left" vertical="top"/>
    </xf>
    <xf numFmtId="4" fontId="21" fillId="0" borderId="0" xfId="0" applyNumberFormat="1" applyFont="1" applyFill="1" applyBorder="1" applyAlignment="1">
      <alignment horizontal="right"/>
    </xf>
    <xf numFmtId="4" fontId="22" fillId="0" borderId="0" xfId="0" applyNumberFormat="1" applyFont="1" applyFill="1" applyAlignment="1">
      <alignment horizontal="right"/>
    </xf>
    <xf numFmtId="0" fontId="36" fillId="0" borderId="0" xfId="0" applyFont="1" applyFill="1" applyAlignment="1" applyProtection="1">
      <alignment horizontal="left"/>
      <protection hidden="1"/>
    </xf>
    <xf numFmtId="168" fontId="24" fillId="0" borderId="0" xfId="0" applyNumberFormat="1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right"/>
    </xf>
    <xf numFmtId="0" fontId="25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35" fillId="0" borderId="0" xfId="0" applyFont="1" applyFill="1" applyAlignment="1">
      <alignment/>
    </xf>
    <xf numFmtId="0" fontId="38" fillId="0" borderId="22" xfId="0" applyFont="1" applyFill="1" applyBorder="1" applyAlignment="1">
      <alignment horizontal="left" vertical="center"/>
    </xf>
    <xf numFmtId="4" fontId="22" fillId="0" borderId="0" xfId="0" applyNumberFormat="1" applyFont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center"/>
    </xf>
    <xf numFmtId="4" fontId="28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horizontal="left"/>
    </xf>
    <xf numFmtId="4" fontId="34" fillId="0" borderId="0" xfId="0" applyNumberFormat="1" applyFont="1" applyFill="1" applyAlignment="1">
      <alignment/>
    </xf>
    <xf numFmtId="0" fontId="32" fillId="0" borderId="21" xfId="0" applyFont="1" applyFill="1" applyBorder="1" applyAlignment="1" quotePrefix="1">
      <alignment horizontal="left" vertical="top"/>
    </xf>
    <xf numFmtId="0" fontId="32" fillId="0" borderId="21" xfId="0" applyFont="1" applyFill="1" applyBorder="1" applyAlignment="1" quotePrefix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4" fontId="38" fillId="0" borderId="0" xfId="0" applyNumberFormat="1" applyFont="1" applyFill="1" applyBorder="1" applyAlignment="1" applyProtection="1">
      <alignment horizontal="right"/>
      <protection hidden="1"/>
    </xf>
    <xf numFmtId="4" fontId="32" fillId="0" borderId="19" xfId="0" applyNumberFormat="1" applyFont="1" applyFill="1" applyBorder="1" applyAlignment="1">
      <alignment horizontal="right"/>
    </xf>
    <xf numFmtId="4" fontId="25" fillId="0" borderId="19" xfId="0" applyNumberFormat="1" applyFont="1" applyFill="1" applyBorder="1" applyAlignment="1">
      <alignment horizontal="right"/>
    </xf>
    <xf numFmtId="4" fontId="41" fillId="0" borderId="20" xfId="0" applyNumberFormat="1" applyFont="1" applyFill="1" applyBorder="1" applyAlignment="1">
      <alignment horizontal="right"/>
    </xf>
    <xf numFmtId="4" fontId="41" fillId="0" borderId="0" xfId="0" applyNumberFormat="1" applyFont="1" applyFill="1" applyBorder="1" applyAlignment="1">
      <alignment horizontal="right"/>
    </xf>
    <xf numFmtId="4" fontId="42" fillId="0" borderId="20" xfId="0" applyNumberFormat="1" applyFont="1" applyFill="1" applyBorder="1" applyAlignment="1">
      <alignment horizontal="right"/>
    </xf>
    <xf numFmtId="4" fontId="22" fillId="0" borderId="0" xfId="0" applyNumberFormat="1" applyFont="1" applyAlignment="1">
      <alignment horizontal="right"/>
    </xf>
    <xf numFmtId="4" fontId="38" fillId="0" borderId="22" xfId="0" applyNumberFormat="1" applyFont="1" applyFill="1" applyBorder="1" applyAlignment="1" applyProtection="1">
      <alignment horizontal="right"/>
      <protection hidden="1"/>
    </xf>
    <xf numFmtId="4" fontId="38" fillId="0" borderId="23" xfId="0" applyNumberFormat="1" applyFont="1" applyFill="1" applyBorder="1" applyAlignment="1" applyProtection="1">
      <alignment horizontal="right"/>
      <protection hidden="1"/>
    </xf>
    <xf numFmtId="4" fontId="26" fillId="0" borderId="0" xfId="0" applyNumberFormat="1" applyFont="1" applyFill="1" applyBorder="1" applyAlignment="1">
      <alignment horizontal="right" vertical="distributed" wrapText="1"/>
    </xf>
    <xf numFmtId="4" fontId="21" fillId="0" borderId="0" xfId="0" applyNumberFormat="1" applyFont="1" applyFill="1" applyAlignment="1">
      <alignment horizontal="right"/>
    </xf>
    <xf numFmtId="4" fontId="21" fillId="0" borderId="0" xfId="0" applyNumberFormat="1" applyFont="1" applyAlignment="1">
      <alignment horizontal="center"/>
    </xf>
    <xf numFmtId="4" fontId="21" fillId="0" borderId="0" xfId="0" applyNumberFormat="1" applyFont="1" applyAlignment="1">
      <alignment horizontal="right"/>
    </xf>
    <xf numFmtId="0" fontId="43" fillId="0" borderId="0" xfId="0" applyFont="1" applyBorder="1" applyAlignment="1">
      <alignment/>
    </xf>
    <xf numFmtId="0" fontId="43" fillId="0" borderId="0" xfId="0" applyNumberFormat="1" applyFont="1" applyBorder="1" applyAlignment="1">
      <alignment horizontal="center" wrapText="1"/>
    </xf>
    <xf numFmtId="4" fontId="43" fillId="0" borderId="0" xfId="0" applyNumberFormat="1" applyFont="1" applyBorder="1" applyAlignment="1">
      <alignment horizontal="right" wrapText="1"/>
    </xf>
    <xf numFmtId="166" fontId="43" fillId="0" borderId="0" xfId="0" applyNumberFormat="1" applyFont="1" applyBorder="1" applyAlignment="1">
      <alignment horizontal="right" wrapText="1"/>
    </xf>
    <xf numFmtId="14" fontId="32" fillId="0" borderId="19" xfId="0" applyNumberFormat="1" applyFont="1" applyFill="1" applyBorder="1" applyAlignment="1" quotePrefix="1">
      <alignment horizontal="left" vertical="top"/>
    </xf>
    <xf numFmtId="0" fontId="32" fillId="0" borderId="19" xfId="0" applyFont="1" applyFill="1" applyBorder="1" applyAlignment="1" quotePrefix="1">
      <alignment horizontal="left" vertical="center"/>
    </xf>
    <xf numFmtId="0" fontId="32" fillId="0" borderId="19" xfId="0" applyFont="1" applyFill="1" applyBorder="1" applyAlignment="1">
      <alignment horizontal="left" vertical="center"/>
    </xf>
    <xf numFmtId="0" fontId="33" fillId="0" borderId="0" xfId="0" applyFont="1" applyFill="1" applyBorder="1" applyAlignment="1" applyProtection="1">
      <alignment horizontal="left" vertical="top" wrapText="1"/>
      <protection hidden="1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right" vertical="center"/>
    </xf>
    <xf numFmtId="0" fontId="23" fillId="0" borderId="24" xfId="0" applyFont="1" applyFill="1" applyBorder="1" applyAlignment="1">
      <alignment horizontal="left" vertical="center"/>
    </xf>
    <xf numFmtId="0" fontId="23" fillId="0" borderId="24" xfId="0" applyFont="1" applyFill="1" applyBorder="1" applyAlignment="1">
      <alignment horizontal="right" vertical="center"/>
    </xf>
    <xf numFmtId="4" fontId="23" fillId="0" borderId="24" xfId="0" applyNumberFormat="1" applyFont="1" applyFill="1" applyBorder="1" applyAlignment="1">
      <alignment horizontal="right" vertical="center"/>
    </xf>
    <xf numFmtId="0" fontId="32" fillId="0" borderId="25" xfId="0" applyFont="1" applyFill="1" applyBorder="1" applyAlignment="1" quotePrefix="1">
      <alignment horizontal="left" vertical="center"/>
    </xf>
    <xf numFmtId="0" fontId="32" fillId="0" borderId="22" xfId="0" applyFont="1" applyFill="1" applyBorder="1" applyAlignment="1" quotePrefix="1">
      <alignment horizontal="left" vertical="center"/>
    </xf>
    <xf numFmtId="0" fontId="32" fillId="0" borderId="22" xfId="0" applyFont="1" applyFill="1" applyBorder="1" applyAlignment="1">
      <alignment horizontal="left" vertical="top" wrapText="1"/>
    </xf>
    <xf numFmtId="0" fontId="32" fillId="0" borderId="22" xfId="0" applyFont="1" applyFill="1" applyBorder="1" applyAlignment="1">
      <alignment horizontal="right" vertical="center"/>
    </xf>
    <xf numFmtId="4" fontId="32" fillId="0" borderId="22" xfId="0" applyNumberFormat="1" applyFont="1" applyFill="1" applyBorder="1" applyAlignment="1">
      <alignment horizontal="right" vertical="center"/>
    </xf>
    <xf numFmtId="4" fontId="32" fillId="0" borderId="23" xfId="0" applyNumberFormat="1" applyFont="1" applyFill="1" applyBorder="1" applyAlignment="1">
      <alignment horizontal="right" vertical="center"/>
    </xf>
    <xf numFmtId="166" fontId="43" fillId="0" borderId="0" xfId="104" applyNumberFormat="1" applyFont="1" applyBorder="1" applyAlignment="1">
      <alignment horizontal="right" wrapText="1"/>
    </xf>
    <xf numFmtId="0" fontId="40" fillId="0" borderId="20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/>
    </xf>
    <xf numFmtId="0" fontId="23" fillId="0" borderId="22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4" fontId="23" fillId="0" borderId="25" xfId="0" applyNumberFormat="1" applyFont="1" applyFill="1" applyBorder="1" applyAlignment="1">
      <alignment horizontal="right" vertical="center"/>
    </xf>
    <xf numFmtId="4" fontId="34" fillId="0" borderId="0" xfId="0" applyNumberFormat="1" applyFont="1" applyFill="1" applyBorder="1" applyAlignment="1">
      <alignment/>
    </xf>
    <xf numFmtId="4" fontId="28" fillId="0" borderId="26" xfId="0" applyNumberFormat="1" applyFont="1" applyFill="1" applyBorder="1" applyAlignment="1">
      <alignment horizontal="right" vertical="center"/>
    </xf>
    <xf numFmtId="4" fontId="28" fillId="0" borderId="19" xfId="0" applyNumberFormat="1" applyFont="1" applyFill="1" applyBorder="1" applyAlignment="1">
      <alignment horizontal="right" vertical="center"/>
    </xf>
    <xf numFmtId="4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left" vertical="center" wrapText="1"/>
    </xf>
    <xf numFmtId="0" fontId="38" fillId="0" borderId="27" xfId="0" applyNumberFormat="1" applyFont="1" applyFill="1" applyBorder="1" applyAlignment="1" applyProtection="1">
      <alignment horizontal="left"/>
      <protection hidden="1"/>
    </xf>
    <xf numFmtId="4" fontId="38" fillId="0" borderId="28" xfId="0" applyNumberFormat="1" applyFont="1" applyFill="1" applyBorder="1" applyAlignment="1" applyProtection="1">
      <alignment horizontal="right"/>
      <protection hidden="1"/>
    </xf>
    <xf numFmtId="4" fontId="38" fillId="0" borderId="0" xfId="0" applyNumberFormat="1" applyFont="1" applyFill="1" applyBorder="1" applyAlignment="1" applyProtection="1">
      <alignment horizontal="center"/>
      <protection hidden="1"/>
    </xf>
    <xf numFmtId="4" fontId="38" fillId="0" borderId="28" xfId="0" applyNumberFormat="1" applyFont="1" applyFill="1" applyBorder="1" applyAlignment="1" applyProtection="1">
      <alignment horizontal="center"/>
      <protection hidden="1"/>
    </xf>
    <xf numFmtId="0" fontId="38" fillId="0" borderId="25" xfId="0" applyNumberFormat="1" applyFont="1" applyFill="1" applyBorder="1" applyAlignment="1" applyProtection="1">
      <alignment horizontal="left"/>
      <protection hidden="1"/>
    </xf>
    <xf numFmtId="0" fontId="22" fillId="0" borderId="25" xfId="0" applyNumberFormat="1" applyFont="1" applyFill="1" applyBorder="1" applyAlignment="1" applyProtection="1">
      <alignment horizontal="left"/>
      <protection hidden="1"/>
    </xf>
    <xf numFmtId="0" fontId="22" fillId="0" borderId="29" xfId="0" applyNumberFormat="1" applyFont="1" applyFill="1" applyBorder="1" applyAlignment="1" applyProtection="1">
      <alignment horizontal="left"/>
      <protection hidden="1"/>
    </xf>
    <xf numFmtId="0" fontId="29" fillId="0" borderId="0" xfId="0" applyFont="1" applyAlignment="1">
      <alignment/>
    </xf>
    <xf numFmtId="4" fontId="29" fillId="0" borderId="0" xfId="0" applyNumberFormat="1" applyFont="1" applyFill="1" applyBorder="1" applyAlignment="1">
      <alignment horizontal="right"/>
    </xf>
    <xf numFmtId="4" fontId="32" fillId="0" borderId="0" xfId="0" applyNumberFormat="1" applyFont="1" applyFill="1" applyBorder="1" applyAlignment="1">
      <alignment horizontal="center" vertical="center"/>
    </xf>
    <xf numFmtId="4" fontId="32" fillId="0" borderId="0" xfId="0" applyNumberFormat="1" applyFont="1" applyFill="1" applyBorder="1" applyAlignment="1">
      <alignment horizontal="center" vertical="top" wrapText="1"/>
    </xf>
    <xf numFmtId="0" fontId="22" fillId="0" borderId="27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20" xfId="0" applyFont="1" applyFill="1" applyBorder="1" applyAlignment="1">
      <alignment horizontal="left"/>
    </xf>
    <xf numFmtId="0" fontId="32" fillId="0" borderId="0" xfId="0" applyFont="1" applyFill="1" applyBorder="1" applyAlignment="1" applyProtection="1">
      <alignment horizontal="left"/>
      <protection hidden="1"/>
    </xf>
    <xf numFmtId="0" fontId="32" fillId="0" borderId="0" xfId="0" applyFont="1" applyFill="1" applyAlignment="1" applyProtection="1">
      <alignment horizontal="left"/>
      <protection hidden="1"/>
    </xf>
    <xf numFmtId="0" fontId="32" fillId="0" borderId="30" xfId="0" applyFont="1" applyFill="1" applyBorder="1" applyAlignment="1" applyProtection="1">
      <alignment horizontal="left"/>
      <protection hidden="1"/>
    </xf>
    <xf numFmtId="0" fontId="38" fillId="0" borderId="25" xfId="0" applyNumberFormat="1" applyFont="1" applyFill="1" applyBorder="1" applyAlignment="1" applyProtection="1" quotePrefix="1">
      <alignment horizontal="left"/>
      <protection hidden="1"/>
    </xf>
    <xf numFmtId="0" fontId="28" fillId="0" borderId="0" xfId="0" applyFont="1" applyFill="1" applyBorder="1" applyAlignment="1">
      <alignment horizontal="left" vertical="top"/>
    </xf>
    <xf numFmtId="0" fontId="28" fillId="0" borderId="27" xfId="0" applyNumberFormat="1" applyFont="1" applyFill="1" applyBorder="1" applyAlignment="1" applyProtection="1">
      <alignment horizontal="left"/>
      <protection hidden="1"/>
    </xf>
    <xf numFmtId="0" fontId="28" fillId="0" borderId="0" xfId="0" applyFont="1" applyFill="1" applyBorder="1" applyAlignment="1">
      <alignment horizontal="left" vertical="center" wrapText="1"/>
    </xf>
    <xf numFmtId="4" fontId="32" fillId="0" borderId="31" xfId="0" applyNumberFormat="1" applyFont="1" applyFill="1" applyBorder="1" applyAlignment="1">
      <alignment horizontal="right" vertical="center"/>
    </xf>
    <xf numFmtId="4" fontId="25" fillId="0" borderId="22" xfId="0" applyNumberFormat="1" applyFont="1" applyFill="1" applyBorder="1" applyAlignment="1">
      <alignment horizontal="right" vertical="center"/>
    </xf>
    <xf numFmtId="0" fontId="38" fillId="0" borderId="27" xfId="0" applyNumberFormat="1" applyFont="1" applyFill="1" applyBorder="1" applyAlignment="1" applyProtection="1" quotePrefix="1">
      <alignment horizontal="left"/>
      <protection hidden="1"/>
    </xf>
    <xf numFmtId="0" fontId="25" fillId="0" borderId="32" xfId="0" applyFont="1" applyFill="1" applyBorder="1" applyAlignment="1">
      <alignment horizontal="left" vertical="center"/>
    </xf>
    <xf numFmtId="0" fontId="25" fillId="0" borderId="32" xfId="0" applyFont="1" applyFill="1" applyBorder="1" applyAlignment="1">
      <alignment horizontal="left" vertical="top" wrapText="1"/>
    </xf>
    <xf numFmtId="0" fontId="25" fillId="0" borderId="32" xfId="0" applyFont="1" applyFill="1" applyBorder="1" applyAlignment="1">
      <alignment horizontal="right" vertical="center"/>
    </xf>
    <xf numFmtId="4" fontId="25" fillId="0" borderId="32" xfId="0" applyNumberFormat="1" applyFont="1" applyFill="1" applyBorder="1" applyAlignment="1">
      <alignment horizontal="right" vertical="center"/>
    </xf>
    <xf numFmtId="4" fontId="32" fillId="0" borderId="32" xfId="0" applyNumberFormat="1" applyFont="1" applyFill="1" applyBorder="1" applyAlignment="1">
      <alignment horizontal="right" vertical="center"/>
    </xf>
    <xf numFmtId="0" fontId="25" fillId="0" borderId="33" xfId="0" applyFont="1" applyFill="1" applyBorder="1" applyAlignment="1" quotePrefix="1">
      <alignment horizontal="left" vertical="center"/>
    </xf>
    <xf numFmtId="0" fontId="25" fillId="0" borderId="22" xfId="0" applyFont="1" applyFill="1" applyBorder="1" applyAlignment="1" quotePrefix="1">
      <alignment horizontal="left" vertical="center"/>
    </xf>
    <xf numFmtId="0" fontId="25" fillId="0" borderId="22" xfId="0" applyFont="1" applyFill="1" applyBorder="1" applyAlignment="1">
      <alignment horizontal="left" vertical="top" wrapText="1"/>
    </xf>
    <xf numFmtId="0" fontId="25" fillId="0" borderId="22" xfId="0" applyFont="1" applyFill="1" applyBorder="1" applyAlignment="1">
      <alignment horizontal="right" vertical="center"/>
    </xf>
    <xf numFmtId="0" fontId="25" fillId="0" borderId="33" xfId="0" applyFont="1" applyFill="1" applyBorder="1" applyAlignment="1">
      <alignment horizontal="left" vertical="center"/>
    </xf>
    <xf numFmtId="4" fontId="22" fillId="0" borderId="0" xfId="0" applyNumberFormat="1" applyFont="1" applyAlignment="1">
      <alignment horizontal="left"/>
    </xf>
    <xf numFmtId="0" fontId="42" fillId="0" borderId="0" xfId="0" applyFont="1" applyFill="1" applyBorder="1" applyAlignment="1">
      <alignment horizontal="center"/>
    </xf>
    <xf numFmtId="4" fontId="42" fillId="0" borderId="0" xfId="0" applyNumberFormat="1" applyFont="1" applyFill="1" applyBorder="1" applyAlignment="1">
      <alignment/>
    </xf>
    <xf numFmtId="2" fontId="42" fillId="0" borderId="0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 horizontal="center" vertical="top"/>
    </xf>
    <xf numFmtId="0" fontId="42" fillId="0" borderId="0" xfId="0" applyFont="1" applyFill="1" applyBorder="1" applyAlignment="1" quotePrefix="1">
      <alignment horizontal="justify" vertical="top" wrapText="1"/>
    </xf>
    <xf numFmtId="0" fontId="40" fillId="0" borderId="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 horizontal="right"/>
    </xf>
    <xf numFmtId="4" fontId="40" fillId="0" borderId="0" xfId="0" applyNumberFormat="1" applyFont="1" applyFill="1" applyBorder="1" applyAlignment="1">
      <alignment horizontal="right"/>
    </xf>
    <xf numFmtId="2" fontId="40" fillId="0" borderId="0" xfId="0" applyNumberFormat="1" applyFont="1" applyFill="1" applyBorder="1" applyAlignment="1">
      <alignment horizontal="right"/>
    </xf>
    <xf numFmtId="0" fontId="39" fillId="0" borderId="0" xfId="0" applyFont="1" applyFill="1" applyBorder="1" applyAlignment="1">
      <alignment horizontal="left" vertical="top"/>
    </xf>
    <xf numFmtId="4" fontId="39" fillId="0" borderId="0" xfId="0" applyNumberFormat="1" applyFont="1" applyFill="1" applyBorder="1" applyAlignment="1">
      <alignment horizontal="right"/>
    </xf>
    <xf numFmtId="0" fontId="39" fillId="0" borderId="20" xfId="0" applyFont="1" applyFill="1" applyBorder="1" applyAlignment="1">
      <alignment horizontal="left" vertical="top"/>
    </xf>
    <xf numFmtId="4" fontId="38" fillId="0" borderId="0" xfId="0" applyNumberFormat="1" applyFont="1" applyFill="1" applyBorder="1" applyAlignment="1">
      <alignment horizontal="center" vertical="top"/>
    </xf>
    <xf numFmtId="0" fontId="39" fillId="0" borderId="0" xfId="0" applyFont="1" applyFill="1" applyBorder="1" applyAlignment="1">
      <alignment horizontal="left" vertical="top" wrapText="1"/>
    </xf>
    <xf numFmtId="0" fontId="40" fillId="0" borderId="20" xfId="0" applyFont="1" applyFill="1" applyBorder="1" applyAlignment="1">
      <alignment horizontal="left" vertical="top" wrapText="1"/>
    </xf>
    <xf numFmtId="0" fontId="40" fillId="0" borderId="20" xfId="0" applyFont="1" applyFill="1" applyBorder="1" applyAlignment="1">
      <alignment horizontal="right"/>
    </xf>
    <xf numFmtId="4" fontId="40" fillId="0" borderId="20" xfId="0" applyNumberFormat="1" applyFont="1" applyFill="1" applyBorder="1" applyAlignment="1">
      <alignment horizontal="right"/>
    </xf>
    <xf numFmtId="2" fontId="40" fillId="0" borderId="20" xfId="0" applyNumberFormat="1" applyFont="1" applyFill="1" applyBorder="1" applyAlignment="1">
      <alignment horizontal="right"/>
    </xf>
    <xf numFmtId="49" fontId="23" fillId="0" borderId="0" xfId="0" applyNumberFormat="1" applyFont="1" applyBorder="1" applyAlignment="1">
      <alignment horizontal="center" vertical="top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Fill="1" applyBorder="1" applyAlignment="1">
      <alignment/>
    </xf>
    <xf numFmtId="0" fontId="48" fillId="0" borderId="24" xfId="0" applyFont="1" applyFill="1" applyBorder="1" applyAlignment="1" applyProtection="1">
      <alignment/>
      <protection hidden="1"/>
    </xf>
    <xf numFmtId="0" fontId="28" fillId="0" borderId="24" xfId="0" applyFont="1" applyFill="1" applyBorder="1" applyAlignment="1">
      <alignment horizontal="left" vertical="center"/>
    </xf>
    <xf numFmtId="0" fontId="40" fillId="0" borderId="0" xfId="0" applyFont="1" applyAlignment="1">
      <alignment/>
    </xf>
    <xf numFmtId="0" fontId="47" fillId="0" borderId="0" xfId="0" applyFont="1" applyFill="1" applyAlignment="1">
      <alignment/>
    </xf>
    <xf numFmtId="0" fontId="49" fillId="0" borderId="24" xfId="0" applyFont="1" applyFill="1" applyBorder="1" applyAlignment="1" applyProtection="1">
      <alignment/>
      <protection hidden="1"/>
    </xf>
    <xf numFmtId="0" fontId="49" fillId="0" borderId="24" xfId="0" applyFont="1" applyFill="1" applyBorder="1" applyAlignment="1" applyProtection="1">
      <alignment wrapText="1"/>
      <protection hidden="1"/>
    </xf>
    <xf numFmtId="0" fontId="47" fillId="0" borderId="0" xfId="0" applyFont="1" applyAlignment="1">
      <alignment/>
    </xf>
    <xf numFmtId="0" fontId="48" fillId="0" borderId="24" xfId="0" applyFont="1" applyFill="1" applyBorder="1" applyAlignment="1" applyProtection="1">
      <alignment horizontal="left" wrapText="1"/>
      <protection hidden="1"/>
    </xf>
    <xf numFmtId="0" fontId="50" fillId="0" borderId="0" xfId="0" applyFont="1" applyAlignment="1">
      <alignment/>
    </xf>
    <xf numFmtId="4" fontId="22" fillId="0" borderId="25" xfId="0" applyNumberFormat="1" applyFont="1" applyFill="1" applyBorder="1" applyAlignment="1" applyProtection="1">
      <alignment horizontal="right"/>
      <protection hidden="1"/>
    </xf>
    <xf numFmtId="4" fontId="22" fillId="0" borderId="22" xfId="0" applyNumberFormat="1" applyFont="1" applyFill="1" applyBorder="1" applyAlignment="1" applyProtection="1">
      <alignment horizontal="right"/>
      <protection hidden="1"/>
    </xf>
    <xf numFmtId="4" fontId="22" fillId="0" borderId="23" xfId="0" applyNumberFormat="1" applyFont="1" applyFill="1" applyBorder="1" applyAlignment="1" applyProtection="1">
      <alignment horizontal="right"/>
      <protection hidden="1"/>
    </xf>
    <xf numFmtId="4" fontId="32" fillId="0" borderId="21" xfId="0" applyNumberFormat="1" applyFont="1" applyFill="1" applyBorder="1" applyAlignment="1" applyProtection="1">
      <alignment horizontal="right"/>
      <protection hidden="1"/>
    </xf>
    <xf numFmtId="4" fontId="32" fillId="0" borderId="19" xfId="0" applyNumberFormat="1" applyFont="1" applyFill="1" applyBorder="1" applyAlignment="1" applyProtection="1">
      <alignment horizontal="right"/>
      <protection hidden="1"/>
    </xf>
    <xf numFmtId="4" fontId="32" fillId="0" borderId="26" xfId="0" applyNumberFormat="1" applyFont="1" applyFill="1" applyBorder="1" applyAlignment="1" applyProtection="1">
      <alignment horizontal="right"/>
      <protection hidden="1"/>
    </xf>
    <xf numFmtId="0" fontId="25" fillId="0" borderId="0" xfId="0" applyFont="1" applyAlignment="1">
      <alignment horizontal="left" vertical="top"/>
    </xf>
    <xf numFmtId="0" fontId="24" fillId="0" borderId="0" xfId="0" applyFont="1" applyAlignment="1" quotePrefix="1">
      <alignment horizontal="left" vertical="top"/>
    </xf>
    <xf numFmtId="0" fontId="24" fillId="0" borderId="0" xfId="0" applyFont="1" applyAlignment="1">
      <alignment horizontal="right"/>
    </xf>
    <xf numFmtId="4" fontId="24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0" fontId="25" fillId="0" borderId="20" xfId="0" applyFont="1" applyBorder="1" applyAlignment="1">
      <alignment horizontal="left" vertical="top"/>
    </xf>
    <xf numFmtId="0" fontId="24" fillId="0" borderId="20" xfId="0" applyFont="1" applyBorder="1" applyAlignment="1" quotePrefix="1">
      <alignment horizontal="left" vertical="top"/>
    </xf>
    <xf numFmtId="0" fontId="24" fillId="0" borderId="20" xfId="0" applyFont="1" applyBorder="1" applyAlignment="1">
      <alignment horizontal="right"/>
    </xf>
    <xf numFmtId="4" fontId="24" fillId="0" borderId="20" xfId="0" applyNumberFormat="1" applyFont="1" applyBorder="1" applyAlignment="1">
      <alignment horizontal="right"/>
    </xf>
    <xf numFmtId="49" fontId="24" fillId="0" borderId="0" xfId="0" applyNumberFormat="1" applyFont="1" applyAlignment="1">
      <alignment horizontal="left" vertical="top" wrapText="1"/>
    </xf>
    <xf numFmtId="0" fontId="24" fillId="0" borderId="20" xfId="0" applyFont="1" applyBorder="1" applyAlignment="1" quotePrefix="1">
      <alignment horizontal="left" vertical="top" wrapText="1"/>
    </xf>
    <xf numFmtId="4" fontId="42" fillId="0" borderId="20" xfId="0" applyNumberFormat="1" applyFont="1" applyBorder="1" applyAlignment="1">
      <alignment horizontal="right"/>
    </xf>
    <xf numFmtId="0" fontId="24" fillId="0" borderId="0" xfId="0" applyFont="1" applyAlignment="1">
      <alignment horizontal="left" vertical="top" wrapText="1"/>
    </xf>
    <xf numFmtId="16" fontId="25" fillId="0" borderId="0" xfId="0" applyNumberFormat="1" applyFont="1" applyAlignment="1">
      <alignment horizontal="left" vertical="top"/>
    </xf>
    <xf numFmtId="2" fontId="24" fillId="0" borderId="0" xfId="0" applyNumberFormat="1" applyFont="1" applyAlignment="1">
      <alignment horizontal="right"/>
    </xf>
    <xf numFmtId="0" fontId="39" fillId="0" borderId="34" xfId="0" applyFont="1" applyBorder="1" applyAlignment="1">
      <alignment horizontal="left" vertical="top"/>
    </xf>
    <xf numFmtId="0" fontId="40" fillId="0" borderId="34" xfId="0" applyFont="1" applyBorder="1" applyAlignment="1">
      <alignment horizontal="center" vertical="top" wrapText="1"/>
    </xf>
    <xf numFmtId="0" fontId="40" fillId="0" borderId="34" xfId="0" applyFont="1" applyBorder="1" applyAlignment="1">
      <alignment horizontal="left" vertical="top" wrapText="1"/>
    </xf>
    <xf numFmtId="0" fontId="40" fillId="0" borderId="34" xfId="0" applyFont="1" applyBorder="1" applyAlignment="1">
      <alignment horizontal="right"/>
    </xf>
    <xf numFmtId="4" fontId="40" fillId="0" borderId="34" xfId="0" applyNumberFormat="1" applyFont="1" applyBorder="1" applyAlignment="1">
      <alignment horizontal="right"/>
    </xf>
    <xf numFmtId="2" fontId="40" fillId="0" borderId="34" xfId="0" applyNumberFormat="1" applyFont="1" applyBorder="1" applyAlignment="1">
      <alignment horizontal="right"/>
    </xf>
    <xf numFmtId="4" fontId="39" fillId="0" borderId="34" xfId="0" applyNumberFormat="1" applyFont="1" applyBorder="1" applyAlignment="1">
      <alignment horizontal="right"/>
    </xf>
    <xf numFmtId="0" fontId="45" fillId="0" borderId="0" xfId="0" applyFont="1" applyAlignment="1">
      <alignment/>
    </xf>
    <xf numFmtId="0" fontId="25" fillId="0" borderId="0" xfId="0" applyFont="1" applyAlignment="1">
      <alignment horizontal="left" vertical="top" wrapText="1"/>
    </xf>
    <xf numFmtId="14" fontId="24" fillId="0" borderId="0" xfId="0" applyNumberFormat="1" applyFont="1" applyAlignment="1">
      <alignment horizontal="center" vertical="top"/>
    </xf>
    <xf numFmtId="4" fontId="42" fillId="0" borderId="0" xfId="0" applyNumberFormat="1" applyFont="1" applyAlignment="1">
      <alignment horizontal="right"/>
    </xf>
    <xf numFmtId="4" fontId="41" fillId="0" borderId="0" xfId="0" applyNumberFormat="1" applyFont="1" applyAlignment="1">
      <alignment horizontal="right"/>
    </xf>
    <xf numFmtId="0" fontId="24" fillId="0" borderId="20" xfId="0" applyFont="1" applyBorder="1" applyAlignment="1">
      <alignment horizontal="left" vertical="top" wrapText="1"/>
    </xf>
    <xf numFmtId="0" fontId="24" fillId="0" borderId="20" xfId="0" applyFont="1" applyBorder="1" applyAlignment="1">
      <alignment horizontal="left" vertical="top"/>
    </xf>
    <xf numFmtId="4" fontId="25" fillId="0" borderId="0" xfId="0" applyNumberFormat="1" applyFont="1" applyAlignment="1">
      <alignment horizontal="right" vertical="center"/>
    </xf>
    <xf numFmtId="0" fontId="39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top" wrapText="1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right"/>
    </xf>
    <xf numFmtId="4" fontId="40" fillId="0" borderId="0" xfId="0" applyNumberFormat="1" applyFont="1" applyAlignment="1">
      <alignment horizontal="right"/>
    </xf>
    <xf numFmtId="2" fontId="40" fillId="0" borderId="0" xfId="0" applyNumberFormat="1" applyFont="1" applyAlignment="1">
      <alignment horizontal="right"/>
    </xf>
    <xf numFmtId="4" fontId="39" fillId="0" borderId="0" xfId="0" applyNumberFormat="1" applyFont="1" applyAlignment="1">
      <alignment horizontal="right"/>
    </xf>
    <xf numFmtId="16" fontId="40" fillId="0" borderId="0" xfId="0" applyNumberFormat="1" applyFont="1" applyFill="1" applyBorder="1" applyAlignment="1">
      <alignment horizontal="center" vertical="top" wrapText="1"/>
    </xf>
    <xf numFmtId="0" fontId="25" fillId="0" borderId="34" xfId="0" applyFont="1" applyBorder="1" applyAlignment="1">
      <alignment horizontal="left" vertical="top"/>
    </xf>
    <xf numFmtId="0" fontId="24" fillId="0" borderId="34" xfId="0" applyFont="1" applyBorder="1" applyAlignment="1">
      <alignment horizontal="center" vertical="top" wrapText="1"/>
    </xf>
    <xf numFmtId="0" fontId="24" fillId="0" borderId="34" xfId="0" applyFont="1" applyBorder="1" applyAlignment="1">
      <alignment horizontal="left" vertical="top" wrapText="1"/>
    </xf>
    <xf numFmtId="0" fontId="24" fillId="0" borderId="34" xfId="0" applyFont="1" applyBorder="1" applyAlignment="1">
      <alignment horizontal="right"/>
    </xf>
    <xf numFmtId="4" fontId="24" fillId="0" borderId="34" xfId="0" applyNumberFormat="1" applyFont="1" applyBorder="1" applyAlignment="1">
      <alignment horizontal="right"/>
    </xf>
    <xf numFmtId="2" fontId="24" fillId="0" borderId="34" xfId="0" applyNumberFormat="1" applyFont="1" applyBorder="1" applyAlignment="1">
      <alignment horizontal="right"/>
    </xf>
    <xf numFmtId="4" fontId="25" fillId="0" borderId="3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2" fontId="24" fillId="0" borderId="20" xfId="0" applyNumberFormat="1" applyFont="1" applyBorder="1" applyAlignment="1">
      <alignment horizontal="right"/>
    </xf>
    <xf numFmtId="4" fontId="25" fillId="0" borderId="20" xfId="0" applyNumberFormat="1" applyFont="1" applyBorder="1" applyAlignment="1">
      <alignment horizontal="right"/>
    </xf>
    <xf numFmtId="0" fontId="40" fillId="56" borderId="0" xfId="0" applyFont="1" applyFill="1" applyAlignment="1">
      <alignment horizontal="left"/>
    </xf>
    <xf numFmtId="4" fontId="39" fillId="56" borderId="0" xfId="0" applyNumberFormat="1" applyFont="1" applyFill="1" applyAlignment="1">
      <alignment horizontal="center" wrapText="1"/>
    </xf>
    <xf numFmtId="4" fontId="39" fillId="56" borderId="0" xfId="0" applyNumberFormat="1" applyFont="1" applyFill="1" applyAlignment="1">
      <alignment horizontal="right" wrapText="1"/>
    </xf>
    <xf numFmtId="0" fontId="40" fillId="56" borderId="0" xfId="0" applyFont="1" applyFill="1" applyAlignment="1">
      <alignment/>
    </xf>
    <xf numFmtId="0" fontId="39" fillId="56" borderId="0" xfId="0" applyFont="1" applyFill="1" applyAlignment="1">
      <alignment horizontal="center"/>
    </xf>
    <xf numFmtId="4" fontId="40" fillId="56" borderId="0" xfId="0" applyNumberFormat="1" applyFont="1" applyFill="1" applyAlignment="1">
      <alignment horizontal="center"/>
    </xf>
    <xf numFmtId="4" fontId="40" fillId="56" borderId="0" xfId="0" applyNumberFormat="1" applyFont="1" applyFill="1" applyAlignment="1">
      <alignment horizontal="right"/>
    </xf>
    <xf numFmtId="0" fontId="39" fillId="56" borderId="35" xfId="0" applyFont="1" applyFill="1" applyBorder="1" applyAlignment="1">
      <alignment horizontal="center" vertical="center"/>
    </xf>
    <xf numFmtId="0" fontId="39" fillId="56" borderId="36" xfId="0" applyFont="1" applyFill="1" applyBorder="1" applyAlignment="1">
      <alignment horizontal="left" vertical="top" wrapText="1"/>
    </xf>
    <xf numFmtId="4" fontId="39" fillId="56" borderId="35" xfId="0" applyNumberFormat="1" applyFont="1" applyFill="1" applyBorder="1" applyAlignment="1">
      <alignment horizontal="center" vertical="center"/>
    </xf>
    <xf numFmtId="4" fontId="39" fillId="56" borderId="37" xfId="0" applyNumberFormat="1" applyFont="1" applyFill="1" applyBorder="1" applyAlignment="1">
      <alignment horizontal="center" vertical="center"/>
    </xf>
    <xf numFmtId="4" fontId="39" fillId="56" borderId="35" xfId="0" applyNumberFormat="1" applyFont="1" applyFill="1" applyBorder="1" applyAlignment="1">
      <alignment horizontal="right" vertical="center"/>
    </xf>
    <xf numFmtId="0" fontId="39" fillId="56" borderId="38" xfId="0" applyFont="1" applyFill="1" applyBorder="1" applyAlignment="1">
      <alignment horizontal="center" vertical="center"/>
    </xf>
    <xf numFmtId="0" fontId="40" fillId="56" borderId="38" xfId="0" applyFont="1" applyFill="1" applyBorder="1" applyAlignment="1">
      <alignment horizontal="left" vertical="top" wrapText="1"/>
    </xf>
    <xf numFmtId="4" fontId="39" fillId="56" borderId="38" xfId="0" applyNumberFormat="1" applyFont="1" applyFill="1" applyBorder="1" applyAlignment="1">
      <alignment horizontal="center" vertical="center"/>
    </xf>
    <xf numFmtId="4" fontId="39" fillId="56" borderId="38" xfId="0" applyNumberFormat="1" applyFont="1" applyFill="1" applyBorder="1" applyAlignment="1">
      <alignment horizontal="right" vertical="center"/>
    </xf>
    <xf numFmtId="0" fontId="39" fillId="0" borderId="39" xfId="0" applyFont="1" applyBorder="1" applyAlignment="1">
      <alignment horizontal="left" vertical="center"/>
    </xf>
    <xf numFmtId="0" fontId="39" fillId="0" borderId="40" xfId="0" applyFont="1" applyBorder="1" applyAlignment="1">
      <alignment horizontal="center" vertical="center"/>
    </xf>
    <xf numFmtId="0" fontId="39" fillId="0" borderId="38" xfId="0" applyFont="1" applyBorder="1" applyAlignment="1">
      <alignment horizontal="left" vertical="center" wrapText="1"/>
    </xf>
    <xf numFmtId="4" fontId="39" fillId="0" borderId="38" xfId="0" applyNumberFormat="1" applyFont="1" applyBorder="1" applyAlignment="1">
      <alignment horizontal="center" vertical="center"/>
    </xf>
    <xf numFmtId="4" fontId="39" fillId="0" borderId="37" xfId="0" applyNumberFormat="1" applyFont="1" applyBorder="1" applyAlignment="1">
      <alignment horizontal="right" vertical="center"/>
    </xf>
    <xf numFmtId="175" fontId="39" fillId="0" borderId="0" xfId="0" applyNumberFormat="1" applyFont="1" applyAlignment="1">
      <alignment horizontal="left" vertical="top"/>
    </xf>
    <xf numFmtId="0" fontId="39" fillId="0" borderId="0" xfId="0" applyFont="1" applyAlignment="1">
      <alignment horizontal="center" vertical="top"/>
    </xf>
    <xf numFmtId="4" fontId="39" fillId="0" borderId="0" xfId="0" applyNumberFormat="1" applyFont="1" applyAlignment="1">
      <alignment horizontal="center"/>
    </xf>
    <xf numFmtId="0" fontId="24" fillId="0" borderId="0" xfId="0" applyFont="1" applyAlignment="1">
      <alignment horizontal="left" vertical="top"/>
    </xf>
    <xf numFmtId="4" fontId="24" fillId="0" borderId="22" xfId="0" applyNumberFormat="1" applyFont="1" applyBorder="1" applyAlignment="1">
      <alignment horizontal="center"/>
    </xf>
    <xf numFmtId="4" fontId="24" fillId="0" borderId="22" xfId="0" applyNumberFormat="1" applyFont="1" applyBorder="1" applyAlignment="1">
      <alignment horizontal="right"/>
    </xf>
    <xf numFmtId="4" fontId="42" fillId="0" borderId="22" xfId="0" applyNumberFormat="1" applyFont="1" applyBorder="1" applyAlignment="1">
      <alignment horizontal="center"/>
    </xf>
    <xf numFmtId="4" fontId="41" fillId="56" borderId="38" xfId="0" applyNumberFormat="1" applyFont="1" applyFill="1" applyBorder="1" applyAlignment="1">
      <alignment horizontal="right"/>
    </xf>
    <xf numFmtId="0" fontId="25" fillId="0" borderId="36" xfId="0" applyFont="1" applyBorder="1" applyAlignment="1">
      <alignment horizontal="left" vertical="top"/>
    </xf>
    <xf numFmtId="176" fontId="24" fillId="0" borderId="38" xfId="0" applyNumberFormat="1" applyFont="1" applyBorder="1" applyAlignment="1">
      <alignment horizontal="center" vertical="top"/>
    </xf>
    <xf numFmtId="0" fontId="25" fillId="0" borderId="38" xfId="0" applyFont="1" applyBorder="1" applyAlignment="1">
      <alignment horizontal="left" vertical="top" wrapText="1"/>
    </xf>
    <xf numFmtId="4" fontId="24" fillId="0" borderId="38" xfId="0" applyNumberFormat="1" applyFont="1" applyBorder="1" applyAlignment="1">
      <alignment horizontal="center"/>
    </xf>
    <xf numFmtId="4" fontId="25" fillId="0" borderId="37" xfId="0" applyNumberFormat="1" applyFont="1" applyBorder="1" applyAlignment="1">
      <alignment horizontal="right"/>
    </xf>
    <xf numFmtId="0" fontId="39" fillId="56" borderId="0" xfId="0" applyFont="1" applyFill="1" applyAlignment="1">
      <alignment horizontal="left" vertical="top"/>
    </xf>
    <xf numFmtId="0" fontId="39" fillId="56" borderId="0" xfId="0" applyFont="1" applyFill="1" applyAlignment="1">
      <alignment horizontal="center" vertical="top"/>
    </xf>
    <xf numFmtId="0" fontId="40" fillId="56" borderId="0" xfId="0" applyFont="1" applyFill="1" applyAlignment="1">
      <alignment horizontal="left" vertical="top" wrapText="1"/>
    </xf>
    <xf numFmtId="4" fontId="51" fillId="56" borderId="0" xfId="0" applyNumberFormat="1" applyFont="1" applyFill="1" applyAlignment="1">
      <alignment horizontal="center"/>
    </xf>
    <xf numFmtId="4" fontId="52" fillId="56" borderId="0" xfId="0" applyNumberFormat="1" applyFont="1" applyFill="1" applyAlignment="1">
      <alignment horizontal="right"/>
    </xf>
    <xf numFmtId="0" fontId="39" fillId="56" borderId="39" xfId="0" applyFont="1" applyFill="1" applyBorder="1" applyAlignment="1">
      <alignment horizontal="left" vertical="center"/>
    </xf>
    <xf numFmtId="0" fontId="39" fillId="56" borderId="40" xfId="0" applyFont="1" applyFill="1" applyBorder="1" applyAlignment="1">
      <alignment horizontal="center" vertical="center"/>
    </xf>
    <xf numFmtId="0" fontId="39" fillId="56" borderId="38" xfId="0" applyFont="1" applyFill="1" applyBorder="1" applyAlignment="1">
      <alignment horizontal="left" vertical="center" wrapText="1"/>
    </xf>
    <xf numFmtId="4" fontId="52" fillId="56" borderId="38" xfId="0" applyNumberFormat="1" applyFont="1" applyFill="1" applyBorder="1" applyAlignment="1">
      <alignment horizontal="center" vertical="center"/>
    </xf>
    <xf numFmtId="4" fontId="52" fillId="56" borderId="37" xfId="0" applyNumberFormat="1" applyFont="1" applyFill="1" applyBorder="1" applyAlignment="1">
      <alignment horizontal="right" vertical="center"/>
    </xf>
    <xf numFmtId="175" fontId="39" fillId="56" borderId="0" xfId="0" applyNumberFormat="1" applyFont="1" applyFill="1" applyAlignment="1">
      <alignment horizontal="left" vertical="top"/>
    </xf>
    <xf numFmtId="0" fontId="39" fillId="56" borderId="0" xfId="0" applyFont="1" applyFill="1" applyAlignment="1">
      <alignment horizontal="left" vertical="top" wrapText="1"/>
    </xf>
    <xf numFmtId="4" fontId="39" fillId="56" borderId="0" xfId="0" applyNumberFormat="1" applyFont="1" applyFill="1" applyAlignment="1">
      <alignment horizontal="center"/>
    </xf>
    <xf numFmtId="4" fontId="52" fillId="56" borderId="0" xfId="0" applyNumberFormat="1" applyFont="1" applyFill="1" applyAlignment="1">
      <alignment horizontal="center"/>
    </xf>
    <xf numFmtId="175" fontId="39" fillId="56" borderId="36" xfId="0" applyNumberFormat="1" applyFont="1" applyFill="1" applyBorder="1" applyAlignment="1">
      <alignment horizontal="left" vertical="center"/>
    </xf>
    <xf numFmtId="4" fontId="39" fillId="56" borderId="38" xfId="0" applyNumberFormat="1" applyFont="1" applyFill="1" applyBorder="1" applyAlignment="1">
      <alignment horizontal="center"/>
    </xf>
    <xf numFmtId="4" fontId="52" fillId="56" borderId="37" xfId="0" applyNumberFormat="1" applyFont="1" applyFill="1" applyBorder="1" applyAlignment="1">
      <alignment horizontal="right"/>
    </xf>
    <xf numFmtId="4" fontId="24" fillId="56" borderId="38" xfId="0" applyNumberFormat="1" applyFont="1" applyFill="1" applyBorder="1" applyAlignment="1">
      <alignment horizontal="center"/>
    </xf>
    <xf numFmtId="0" fontId="24" fillId="56" borderId="0" xfId="0" applyFont="1" applyFill="1" applyAlignment="1">
      <alignment/>
    </xf>
    <xf numFmtId="0" fontId="25" fillId="56" borderId="36" xfId="0" applyFont="1" applyFill="1" applyBorder="1" applyAlignment="1">
      <alignment horizontal="left" vertical="top"/>
    </xf>
    <xf numFmtId="176" fontId="24" fillId="56" borderId="38" xfId="0" applyNumberFormat="1" applyFont="1" applyFill="1" applyBorder="1" applyAlignment="1">
      <alignment horizontal="center" vertical="top"/>
    </xf>
    <xf numFmtId="0" fontId="25" fillId="56" borderId="38" xfId="0" applyFont="1" applyFill="1" applyBorder="1" applyAlignment="1">
      <alignment horizontal="left" vertical="top" wrapText="1"/>
    </xf>
    <xf numFmtId="4" fontId="25" fillId="56" borderId="37" xfId="0" applyNumberFormat="1" applyFont="1" applyFill="1" applyBorder="1" applyAlignment="1">
      <alignment horizontal="right"/>
    </xf>
    <xf numFmtId="0" fontId="25" fillId="56" borderId="0" xfId="0" applyFont="1" applyFill="1" applyAlignment="1">
      <alignment horizontal="left" vertical="top"/>
    </xf>
    <xf numFmtId="176" fontId="24" fillId="56" borderId="0" xfId="0" applyNumberFormat="1" applyFont="1" applyFill="1" applyAlignment="1">
      <alignment horizontal="center" vertical="top"/>
    </xf>
    <xf numFmtId="0" fontId="25" fillId="56" borderId="0" xfId="0" applyFont="1" applyFill="1" applyAlignment="1">
      <alignment horizontal="left" vertical="top" wrapText="1"/>
    </xf>
    <xf numFmtId="4" fontId="24" fillId="56" borderId="0" xfId="0" applyNumberFormat="1" applyFont="1" applyFill="1" applyAlignment="1">
      <alignment horizontal="center"/>
    </xf>
    <xf numFmtId="4" fontId="25" fillId="56" borderId="0" xfId="0" applyNumberFormat="1" applyFont="1" applyFill="1" applyAlignment="1">
      <alignment horizontal="right"/>
    </xf>
    <xf numFmtId="16" fontId="25" fillId="0" borderId="25" xfId="0" applyNumberFormat="1" applyFont="1" applyBorder="1" applyAlignment="1">
      <alignment horizontal="left" vertical="center"/>
    </xf>
    <xf numFmtId="0" fontId="25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left" vertical="center" wrapText="1"/>
    </xf>
    <xf numFmtId="4" fontId="25" fillId="0" borderId="22" xfId="0" applyNumberFormat="1" applyFont="1" applyBorder="1" applyAlignment="1">
      <alignment horizontal="center" vertical="center"/>
    </xf>
    <xf numFmtId="4" fontId="25" fillId="0" borderId="22" xfId="0" applyNumberFormat="1" applyFont="1" applyBorder="1" applyAlignment="1">
      <alignment horizontal="right" vertical="center"/>
    </xf>
    <xf numFmtId="4" fontId="25" fillId="0" borderId="23" xfId="0" applyNumberFormat="1" applyFont="1" applyBorder="1" applyAlignment="1">
      <alignment horizontal="right" vertical="center"/>
    </xf>
    <xf numFmtId="0" fontId="25" fillId="0" borderId="20" xfId="0" applyFont="1" applyBorder="1" applyAlignment="1" quotePrefix="1">
      <alignment horizontal="left" vertical="top"/>
    </xf>
    <xf numFmtId="0" fontId="25" fillId="0" borderId="20" xfId="0" applyFont="1" applyBorder="1" applyAlignment="1" quotePrefix="1">
      <alignment horizontal="center" vertical="top"/>
    </xf>
    <xf numFmtId="4" fontId="24" fillId="0" borderId="20" xfId="0" applyNumberFormat="1" applyFont="1" applyBorder="1" applyAlignment="1">
      <alignment horizontal="center"/>
    </xf>
    <xf numFmtId="14" fontId="24" fillId="0" borderId="20" xfId="0" applyNumberFormat="1" applyFont="1" applyBorder="1" applyAlignment="1">
      <alignment horizontal="center" vertical="top"/>
    </xf>
    <xf numFmtId="4" fontId="42" fillId="0" borderId="20" xfId="0" applyNumberFormat="1" applyFont="1" applyBorder="1" applyAlignment="1">
      <alignment horizontal="center"/>
    </xf>
    <xf numFmtId="176" fontId="24" fillId="0" borderId="41" xfId="0" applyNumberFormat="1" applyFont="1" applyBorder="1" applyAlignment="1">
      <alignment horizontal="left" vertical="top"/>
    </xf>
    <xf numFmtId="177" fontId="24" fillId="0" borderId="41" xfId="0" applyNumberFormat="1" applyFont="1" applyBorder="1" applyAlignment="1">
      <alignment horizontal="left" vertical="top" wrapText="1"/>
    </xf>
    <xf numFmtId="4" fontId="24" fillId="0" borderId="41" xfId="0" applyNumberFormat="1" applyFont="1" applyBorder="1" applyAlignment="1">
      <alignment horizontal="center"/>
    </xf>
    <xf numFmtId="177" fontId="24" fillId="0" borderId="0" xfId="0" applyNumberFormat="1" applyFont="1" applyAlignment="1">
      <alignment/>
    </xf>
    <xf numFmtId="4" fontId="41" fillId="0" borderId="38" xfId="0" applyNumberFormat="1" applyFont="1" applyBorder="1" applyAlignment="1">
      <alignment horizontal="right"/>
    </xf>
    <xf numFmtId="2" fontId="24" fillId="0" borderId="20" xfId="0" applyNumberFormat="1" applyFont="1" applyBorder="1" applyAlignment="1">
      <alignment horizontal="left" vertical="top"/>
    </xf>
    <xf numFmtId="0" fontId="25" fillId="0" borderId="21" xfId="0" applyFont="1" applyBorder="1" applyAlignment="1">
      <alignment horizontal="left" vertical="top"/>
    </xf>
    <xf numFmtId="14" fontId="24" fillId="0" borderId="19" xfId="0" applyNumberFormat="1" applyFont="1" applyBorder="1" applyAlignment="1">
      <alignment horizontal="center" vertical="top"/>
    </xf>
    <xf numFmtId="0" fontId="25" fillId="0" borderId="19" xfId="0" applyFont="1" applyBorder="1" applyAlignment="1">
      <alignment horizontal="left" vertical="top" wrapText="1"/>
    </xf>
    <xf numFmtId="4" fontId="24" fillId="0" borderId="19" xfId="0" applyNumberFormat="1" applyFont="1" applyBorder="1" applyAlignment="1">
      <alignment horizontal="center"/>
    </xf>
    <xf numFmtId="4" fontId="24" fillId="0" borderId="19" xfId="0" applyNumberFormat="1" applyFont="1" applyBorder="1" applyAlignment="1">
      <alignment horizontal="right"/>
    </xf>
    <xf numFmtId="4" fontId="41" fillId="0" borderId="26" xfId="0" applyNumberFormat="1" applyFont="1" applyBorder="1" applyAlignment="1">
      <alignment horizontal="right"/>
    </xf>
    <xf numFmtId="176" fontId="40" fillId="56" borderId="0" xfId="0" applyNumberFormat="1" applyFont="1" applyFill="1" applyAlignment="1">
      <alignment horizontal="center" vertical="top"/>
    </xf>
    <xf numFmtId="4" fontId="41" fillId="56" borderId="0" xfId="0" applyNumberFormat="1" applyFont="1" applyFill="1" applyAlignment="1">
      <alignment horizontal="right"/>
    </xf>
    <xf numFmtId="4" fontId="24" fillId="0" borderId="0" xfId="0" applyNumberFormat="1" applyFont="1" applyAlignment="1">
      <alignment horizontal="center" wrapText="1"/>
    </xf>
    <xf numFmtId="4" fontId="24" fillId="0" borderId="0" xfId="0" applyNumberFormat="1" applyFont="1" applyAlignment="1">
      <alignment horizontal="center"/>
    </xf>
    <xf numFmtId="175" fontId="39" fillId="0" borderId="0" xfId="0" applyNumberFormat="1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4" fontId="39" fillId="0" borderId="0" xfId="0" applyNumberFormat="1" applyFont="1" applyAlignment="1">
      <alignment horizontal="center" vertical="center"/>
    </xf>
    <xf numFmtId="4" fontId="52" fillId="0" borderId="0" xfId="0" applyNumberFormat="1" applyFont="1" applyAlignment="1">
      <alignment horizontal="center" vertical="center"/>
    </xf>
    <xf numFmtId="4" fontId="52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24" fillId="0" borderId="25" xfId="0" applyFont="1" applyBorder="1" applyAlignment="1" applyProtection="1">
      <alignment horizontal="left"/>
      <protection hidden="1"/>
    </xf>
    <xf numFmtId="0" fontId="24" fillId="0" borderId="22" xfId="0" applyFont="1" applyBorder="1" applyAlignment="1">
      <alignment horizontal="left" vertical="center" wrapText="1"/>
    </xf>
    <xf numFmtId="0" fontId="25" fillId="0" borderId="0" xfId="0" applyFont="1" applyAlignment="1" applyProtection="1">
      <alignment/>
      <protection hidden="1"/>
    </xf>
    <xf numFmtId="0" fontId="25" fillId="0" borderId="0" xfId="0" applyFont="1" applyAlignment="1" applyProtection="1">
      <alignment horizontal="left"/>
      <protection hidden="1"/>
    </xf>
    <xf numFmtId="4" fontId="24" fillId="0" borderId="0" xfId="0" applyNumberFormat="1" applyFont="1" applyAlignment="1">
      <alignment/>
    </xf>
    <xf numFmtId="0" fontId="48" fillId="0" borderId="24" xfId="0" applyFont="1" applyBorder="1" applyAlignment="1" applyProtection="1">
      <alignment/>
      <protection hidden="1"/>
    </xf>
    <xf numFmtId="0" fontId="28" fillId="0" borderId="24" xfId="0" applyFont="1" applyBorder="1" applyAlignment="1">
      <alignment horizontal="left" vertical="center"/>
    </xf>
    <xf numFmtId="0" fontId="40" fillId="56" borderId="0" xfId="0" applyFont="1" applyFill="1" applyAlignment="1">
      <alignment horizontal="center"/>
    </xf>
    <xf numFmtId="14" fontId="24" fillId="0" borderId="0" xfId="0" applyNumberFormat="1" applyFont="1" applyBorder="1" applyAlignment="1">
      <alignment horizontal="center" vertical="top"/>
    </xf>
    <xf numFmtId="0" fontId="25" fillId="0" borderId="38" xfId="0" applyFont="1" applyBorder="1" applyAlignment="1">
      <alignment horizontal="left" vertical="top"/>
    </xf>
    <xf numFmtId="0" fontId="24" fillId="0" borderId="38" xfId="0" applyFont="1" applyBorder="1" applyAlignment="1">
      <alignment horizontal="left" vertical="top" wrapText="1"/>
    </xf>
    <xf numFmtId="4" fontId="42" fillId="0" borderId="38" xfId="0" applyNumberFormat="1" applyFont="1" applyBorder="1" applyAlignment="1">
      <alignment horizontal="right"/>
    </xf>
    <xf numFmtId="0" fontId="25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4" fontId="24" fillId="0" borderId="0" xfId="0" applyNumberFormat="1" applyFont="1" applyBorder="1" applyAlignment="1">
      <alignment horizontal="center"/>
    </xf>
    <xf numFmtId="4" fontId="24" fillId="0" borderId="0" xfId="0" applyNumberFormat="1" applyFont="1" applyBorder="1" applyAlignment="1">
      <alignment horizontal="right"/>
    </xf>
    <xf numFmtId="4" fontId="41" fillId="0" borderId="0" xfId="0" applyNumberFormat="1" applyFont="1" applyBorder="1" applyAlignment="1">
      <alignment horizontal="right"/>
    </xf>
    <xf numFmtId="0" fontId="39" fillId="56" borderId="0" xfId="0" applyFont="1" applyFill="1" applyBorder="1" applyAlignment="1">
      <alignment horizontal="left" vertical="top"/>
    </xf>
    <xf numFmtId="0" fontId="24" fillId="0" borderId="0" xfId="0" applyFont="1" applyBorder="1" applyAlignment="1">
      <alignment horizontal="left" vertical="top" wrapText="1"/>
    </xf>
    <xf numFmtId="4" fontId="24" fillId="56" borderId="0" xfId="0" applyNumberFormat="1" applyFont="1" applyFill="1" applyBorder="1" applyAlignment="1">
      <alignment horizontal="center"/>
    </xf>
    <xf numFmtId="4" fontId="42" fillId="56" borderId="0" xfId="0" applyNumberFormat="1" applyFont="1" applyFill="1" applyBorder="1" applyAlignment="1">
      <alignment horizontal="center"/>
    </xf>
    <xf numFmtId="0" fontId="25" fillId="0" borderId="33" xfId="0" applyFont="1" applyBorder="1" applyAlignment="1">
      <alignment horizontal="left" vertical="top"/>
    </xf>
    <xf numFmtId="0" fontId="39" fillId="56" borderId="22" xfId="0" applyFont="1" applyFill="1" applyBorder="1" applyAlignment="1">
      <alignment horizontal="center" vertical="center"/>
    </xf>
    <xf numFmtId="0" fontId="39" fillId="56" borderId="22" xfId="0" applyFont="1" applyFill="1" applyBorder="1" applyAlignment="1">
      <alignment horizontal="left" vertical="top" wrapText="1"/>
    </xf>
    <xf numFmtId="4" fontId="39" fillId="56" borderId="22" xfId="0" applyNumberFormat="1" applyFont="1" applyFill="1" applyBorder="1" applyAlignment="1">
      <alignment horizontal="center" vertical="center"/>
    </xf>
    <xf numFmtId="4" fontId="41" fillId="56" borderId="42" xfId="0" applyNumberFormat="1" applyFont="1" applyFill="1" applyBorder="1" applyAlignment="1">
      <alignment horizontal="right"/>
    </xf>
    <xf numFmtId="2" fontId="24" fillId="0" borderId="41" xfId="0" applyNumberFormat="1" applyFont="1" applyBorder="1" applyAlignment="1">
      <alignment horizontal="left" vertical="top"/>
    </xf>
    <xf numFmtId="0" fontId="24" fillId="0" borderId="41" xfId="0" applyFont="1" applyBorder="1" applyAlignment="1">
      <alignment horizontal="left" vertical="top" wrapText="1"/>
    </xf>
    <xf numFmtId="4" fontId="24" fillId="0" borderId="41" xfId="0" applyNumberFormat="1" applyFont="1" applyBorder="1" applyAlignment="1">
      <alignment horizontal="center" wrapText="1"/>
    </xf>
    <xf numFmtId="4" fontId="42" fillId="0" borderId="41" xfId="0" applyNumberFormat="1" applyFont="1" applyBorder="1" applyAlignment="1">
      <alignment horizontal="right"/>
    </xf>
    <xf numFmtId="4" fontId="32" fillId="0" borderId="0" xfId="0" applyNumberFormat="1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left" vertical="center"/>
    </xf>
    <xf numFmtId="0" fontId="32" fillId="0" borderId="29" xfId="0" applyFont="1" applyFill="1" applyBorder="1" applyAlignment="1">
      <alignment horizontal="left" vertical="center"/>
    </xf>
    <xf numFmtId="0" fontId="32" fillId="0" borderId="34" xfId="0" applyFont="1" applyFill="1" applyBorder="1" applyAlignment="1">
      <alignment horizontal="left" vertical="center"/>
    </xf>
    <xf numFmtId="0" fontId="32" fillId="0" borderId="20" xfId="0" applyFont="1" applyFill="1" applyBorder="1" applyAlignment="1">
      <alignment horizontal="left" vertical="center"/>
    </xf>
    <xf numFmtId="0" fontId="32" fillId="0" borderId="43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right"/>
    </xf>
    <xf numFmtId="4" fontId="22" fillId="0" borderId="28" xfId="0" applyNumberFormat="1" applyFont="1" applyFill="1" applyBorder="1" applyAlignment="1">
      <alignment horizontal="right"/>
    </xf>
    <xf numFmtId="4" fontId="37" fillId="0" borderId="0" xfId="0" applyNumberFormat="1" applyFont="1" applyFill="1" applyAlignment="1" applyProtection="1">
      <alignment horizontal="right"/>
      <protection hidden="1"/>
    </xf>
    <xf numFmtId="4" fontId="24" fillId="0" borderId="22" xfId="0" applyNumberFormat="1" applyFont="1" applyBorder="1" applyAlignment="1" applyProtection="1">
      <alignment horizontal="center"/>
      <protection hidden="1"/>
    </xf>
    <xf numFmtId="4" fontId="24" fillId="0" borderId="23" xfId="0" applyNumberFormat="1" applyFont="1" applyBorder="1" applyAlignment="1" applyProtection="1">
      <alignment horizontal="center"/>
      <protection hidden="1"/>
    </xf>
    <xf numFmtId="4" fontId="28" fillId="0" borderId="24" xfId="0" applyNumberFormat="1" applyFont="1" applyBorder="1" applyAlignment="1" applyProtection="1">
      <alignment horizontal="center"/>
      <protection hidden="1"/>
    </xf>
    <xf numFmtId="4" fontId="28" fillId="0" borderId="0" xfId="0" applyNumberFormat="1" applyFont="1" applyAlignment="1">
      <alignment horizontal="center" vertical="top" wrapText="1"/>
    </xf>
    <xf numFmtId="4" fontId="25" fillId="0" borderId="0" xfId="0" applyNumberFormat="1" applyFont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4" fontId="25" fillId="0" borderId="43" xfId="0" applyNumberFormat="1" applyFont="1" applyBorder="1" applyAlignment="1">
      <alignment horizontal="center" vertical="center"/>
    </xf>
    <xf numFmtId="4" fontId="25" fillId="0" borderId="34" xfId="0" applyNumberFormat="1" applyFont="1" applyBorder="1" applyAlignment="1">
      <alignment horizontal="center" vertical="center"/>
    </xf>
    <xf numFmtId="4" fontId="25" fillId="0" borderId="44" xfId="0" applyNumberFormat="1" applyFont="1" applyBorder="1" applyAlignment="1">
      <alignment horizontal="center" vertical="center"/>
    </xf>
    <xf numFmtId="4" fontId="25" fillId="0" borderId="29" xfId="0" applyNumberFormat="1" applyFont="1" applyBorder="1" applyAlignment="1">
      <alignment horizontal="center" vertical="center"/>
    </xf>
    <xf numFmtId="4" fontId="25" fillId="0" borderId="20" xfId="0" applyNumberFormat="1" applyFont="1" applyBorder="1" applyAlignment="1">
      <alignment horizontal="center" vertical="center"/>
    </xf>
    <xf numFmtId="4" fontId="25" fillId="0" borderId="45" xfId="0" applyNumberFormat="1" applyFont="1" applyBorder="1" applyAlignment="1">
      <alignment horizontal="center" vertical="center"/>
    </xf>
    <xf numFmtId="4" fontId="28" fillId="0" borderId="0" xfId="0" applyNumberFormat="1" applyFont="1" applyFill="1" applyBorder="1" applyAlignment="1" applyProtection="1">
      <alignment horizontal="right"/>
      <protection hidden="1"/>
    </xf>
    <xf numFmtId="4" fontId="28" fillId="0" borderId="28" xfId="0" applyNumberFormat="1" applyFont="1" applyFill="1" applyBorder="1" applyAlignment="1" applyProtection="1">
      <alignment horizontal="right"/>
      <protection hidden="1"/>
    </xf>
    <xf numFmtId="4" fontId="38" fillId="0" borderId="22" xfId="0" applyNumberFormat="1" applyFont="1" applyFill="1" applyBorder="1" applyAlignment="1" applyProtection="1">
      <alignment horizontal="right"/>
      <protection hidden="1"/>
    </xf>
    <xf numFmtId="4" fontId="38" fillId="0" borderId="23" xfId="0" applyNumberFormat="1" applyFont="1" applyFill="1" applyBorder="1" applyAlignment="1" applyProtection="1">
      <alignment horizontal="right"/>
      <protection hidden="1"/>
    </xf>
    <xf numFmtId="4" fontId="46" fillId="0" borderId="0" xfId="0" applyNumberFormat="1" applyFont="1" applyFill="1" applyBorder="1" applyAlignment="1">
      <alignment horizontal="center"/>
    </xf>
    <xf numFmtId="4" fontId="28" fillId="0" borderId="24" xfId="0" applyNumberFormat="1" applyFont="1" applyFill="1" applyBorder="1" applyAlignment="1" applyProtection="1">
      <alignment horizontal="center"/>
      <protection hidden="1"/>
    </xf>
    <xf numFmtId="4" fontId="32" fillId="0" borderId="24" xfId="0" applyNumberFormat="1" applyFont="1" applyFill="1" applyBorder="1" applyAlignment="1" applyProtection="1">
      <alignment horizontal="center"/>
      <protection hidden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_situacija_14 prosinac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Standard_LOT II - SEC 8 BQ General Items D404 II-2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3600450</xdr:colOff>
      <xdr:row>2</xdr:row>
      <xdr:rowOff>19050</xdr:rowOff>
    </xdr:from>
    <xdr:ext cx="133350" cy="266700"/>
    <xdr:sp fLocksText="0">
      <xdr:nvSpPr>
        <xdr:cNvPr id="1" name="TekstniOkvir 1"/>
        <xdr:cNvSpPr txBox="1">
          <a:spLocks noChangeArrowheads="1"/>
        </xdr:cNvSpPr>
      </xdr:nvSpPr>
      <xdr:spPr>
        <a:xfrm>
          <a:off x="4933950" y="438150"/>
          <a:ext cx="1333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01"/>
  <sheetViews>
    <sheetView zoomScaleSheetLayoutView="90" workbookViewId="0" topLeftCell="A70">
      <selection activeCell="D95" sqref="D95:F95"/>
    </sheetView>
  </sheetViews>
  <sheetFormatPr defaultColWidth="9.140625" defaultRowHeight="12.75" outlineLevelRow="1"/>
  <cols>
    <col min="1" max="1" width="15.140625" style="44" customWidth="1"/>
    <col min="2" max="2" width="9.00390625" style="59" bestFit="1" customWidth="1"/>
    <col min="3" max="3" width="52.28125" style="18" customWidth="1"/>
    <col min="4" max="4" width="8.7109375" style="60" customWidth="1"/>
    <col min="5" max="5" width="13.7109375" style="60" customWidth="1"/>
    <col min="6" max="6" width="14.00390625" style="85" customWidth="1"/>
    <col min="7" max="7" width="23.140625" style="56" customWidth="1"/>
    <col min="8" max="16384" width="9.140625" style="6" customWidth="1"/>
  </cols>
  <sheetData>
    <row r="1" spans="1:7" s="63" customFormat="1" ht="23.25">
      <c r="A1" s="111"/>
      <c r="B1" s="70"/>
      <c r="C1" s="170" t="s">
        <v>9</v>
      </c>
      <c r="D1" s="71"/>
      <c r="E1" s="71"/>
      <c r="F1" s="71"/>
      <c r="G1" s="115"/>
    </row>
    <row r="2" spans="1:7" ht="16.5">
      <c r="A2" s="112"/>
      <c r="B2" s="4"/>
      <c r="D2" s="7"/>
      <c r="E2" s="8"/>
      <c r="F2" s="84"/>
      <c r="G2" s="9"/>
    </row>
    <row r="3" spans="1:7" ht="15">
      <c r="A3" s="98" t="s">
        <v>33</v>
      </c>
      <c r="B3" s="110" t="s">
        <v>34</v>
      </c>
      <c r="C3" s="98" t="s">
        <v>35</v>
      </c>
      <c r="D3" s="99" t="s">
        <v>20</v>
      </c>
      <c r="E3" s="100" t="s">
        <v>28</v>
      </c>
      <c r="F3" s="114" t="s">
        <v>21</v>
      </c>
      <c r="G3" s="100" t="s">
        <v>22</v>
      </c>
    </row>
    <row r="4" spans="1:7" ht="16.5">
      <c r="A4" s="96"/>
      <c r="B4" s="61"/>
      <c r="D4" s="97"/>
      <c r="E4" s="17"/>
      <c r="F4" s="17"/>
      <c r="G4" s="17"/>
    </row>
    <row r="5" spans="1:7" ht="18">
      <c r="A5" s="101" t="s">
        <v>15</v>
      </c>
      <c r="B5" s="102"/>
      <c r="C5" s="103" t="s">
        <v>27</v>
      </c>
      <c r="D5" s="104"/>
      <c r="E5" s="105"/>
      <c r="F5" s="105"/>
      <c r="G5" s="106"/>
    </row>
    <row r="6" spans="1:7" ht="16.5">
      <c r="A6" s="14"/>
      <c r="B6" s="14"/>
      <c r="C6" s="15"/>
      <c r="D6" s="16"/>
      <c r="E6" s="17"/>
      <c r="F6" s="17"/>
      <c r="G6" s="17"/>
    </row>
    <row r="7" spans="1:7" s="88" customFormat="1" ht="125.25" customHeight="1">
      <c r="A7" s="22" t="s">
        <v>42</v>
      </c>
      <c r="B7" s="23" t="s">
        <v>2</v>
      </c>
      <c r="C7" s="24" t="s">
        <v>1</v>
      </c>
      <c r="D7" s="89"/>
      <c r="E7" s="90"/>
      <c r="F7" s="107"/>
      <c r="G7" s="91"/>
    </row>
    <row r="8" spans="1:7" s="88" customFormat="1" ht="16.5">
      <c r="A8" s="176"/>
      <c r="C8" s="24" t="s">
        <v>3</v>
      </c>
      <c r="D8" s="89"/>
      <c r="E8" s="90"/>
      <c r="F8" s="107"/>
      <c r="G8" s="91"/>
    </row>
    <row r="9" spans="1:7" s="21" customFormat="1" ht="16.5">
      <c r="A9" s="26"/>
      <c r="B9" s="27"/>
      <c r="C9" s="28" t="s">
        <v>58</v>
      </c>
      <c r="D9" s="29" t="s">
        <v>18</v>
      </c>
      <c r="E9" s="30">
        <v>1</v>
      </c>
      <c r="F9" s="80"/>
      <c r="G9" s="78">
        <f>E9*F9</f>
        <v>0</v>
      </c>
    </row>
    <row r="10" spans="1:9" s="159" customFormat="1" ht="17.25" thickBot="1">
      <c r="A10" s="23"/>
      <c r="B10" s="160"/>
      <c r="C10" s="161"/>
      <c r="D10" s="155"/>
      <c r="E10" s="156"/>
      <c r="F10" s="157"/>
      <c r="G10" s="79"/>
      <c r="H10" s="158"/>
      <c r="I10" s="158"/>
    </row>
    <row r="11" spans="1:7" ht="19.5" thickBot="1">
      <c r="A11" s="72" t="s">
        <v>15</v>
      </c>
      <c r="B11" s="92"/>
      <c r="C11" s="11" t="s">
        <v>23</v>
      </c>
      <c r="D11" s="39"/>
      <c r="E11" s="76"/>
      <c r="F11" s="76"/>
      <c r="G11" s="116">
        <f>G9</f>
        <v>0</v>
      </c>
    </row>
    <row r="12" spans="1:7" ht="18">
      <c r="A12" s="144"/>
      <c r="B12" s="144"/>
      <c r="C12" s="145"/>
      <c r="D12" s="146"/>
      <c r="E12" s="147"/>
      <c r="F12" s="147"/>
      <c r="G12" s="148"/>
    </row>
    <row r="13" spans="1:7" ht="18">
      <c r="A13" s="149" t="s">
        <v>16</v>
      </c>
      <c r="B13" s="150"/>
      <c r="C13" s="151" t="s">
        <v>24</v>
      </c>
      <c r="D13" s="152"/>
      <c r="E13" s="142"/>
      <c r="F13" s="142"/>
      <c r="G13" s="141"/>
    </row>
    <row r="14" spans="1:7" ht="18">
      <c r="A14" s="14"/>
      <c r="B14" s="14"/>
      <c r="C14" s="15"/>
      <c r="D14" s="16"/>
      <c r="E14" s="17"/>
      <c r="F14" s="17"/>
      <c r="G14" s="40"/>
    </row>
    <row r="15" spans="1:65" s="42" customFormat="1" ht="234" customHeight="1">
      <c r="A15" s="22" t="s">
        <v>43</v>
      </c>
      <c r="B15" s="18" t="s">
        <v>30</v>
      </c>
      <c r="C15" s="18" t="s">
        <v>75</v>
      </c>
      <c r="D15" s="19"/>
      <c r="E15" s="25"/>
      <c r="F15" s="25"/>
      <c r="G15" s="20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</row>
    <row r="16" spans="1:62" s="42" customFormat="1" ht="106.5" customHeight="1">
      <c r="A16" s="22"/>
      <c r="B16" s="18"/>
      <c r="C16" s="18" t="s">
        <v>41</v>
      </c>
      <c r="D16" s="19"/>
      <c r="E16" s="25"/>
      <c r="F16" s="25"/>
      <c r="G16" s="20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</row>
    <row r="17" spans="1:7" s="21" customFormat="1" ht="16.5">
      <c r="A17" s="26"/>
      <c r="B17" s="33"/>
      <c r="C17" s="41" t="s">
        <v>84</v>
      </c>
      <c r="D17" s="29" t="s">
        <v>7</v>
      </c>
      <c r="E17" s="30">
        <v>230</v>
      </c>
      <c r="F17" s="80"/>
      <c r="G17" s="78">
        <f>E17*F17</f>
        <v>0</v>
      </c>
    </row>
    <row r="18" spans="1:7" s="21" customFormat="1" ht="16.5">
      <c r="A18" s="26"/>
      <c r="B18" s="33"/>
      <c r="C18" s="41" t="s">
        <v>76</v>
      </c>
      <c r="D18" s="29" t="s">
        <v>7</v>
      </c>
      <c r="E18" s="30">
        <v>20</v>
      </c>
      <c r="F18" s="80"/>
      <c r="G18" s="78">
        <f>E18*F18</f>
        <v>0</v>
      </c>
    </row>
    <row r="19" spans="1:7" s="21" customFormat="1" ht="16.5">
      <c r="A19" s="26"/>
      <c r="B19" s="33"/>
      <c r="C19" s="41" t="s">
        <v>77</v>
      </c>
      <c r="D19" s="29" t="s">
        <v>7</v>
      </c>
      <c r="E19" s="30">
        <v>50</v>
      </c>
      <c r="F19" s="80"/>
      <c r="G19" s="78">
        <f>E19*F19</f>
        <v>0</v>
      </c>
    </row>
    <row r="20" spans="1:7" s="21" customFormat="1" ht="16.5">
      <c r="A20" s="26"/>
      <c r="B20" s="33"/>
      <c r="C20" s="41" t="s">
        <v>85</v>
      </c>
      <c r="D20" s="29" t="s">
        <v>7</v>
      </c>
      <c r="E20" s="30">
        <v>25</v>
      </c>
      <c r="F20" s="80"/>
      <c r="G20" s="78">
        <f>E20*F20</f>
        <v>0</v>
      </c>
    </row>
    <row r="21" spans="1:7" s="21" customFormat="1" ht="16.5">
      <c r="A21" s="22"/>
      <c r="B21" s="18"/>
      <c r="C21" s="18"/>
      <c r="D21" s="19"/>
      <c r="E21" s="25"/>
      <c r="F21" s="25"/>
      <c r="G21" s="20"/>
    </row>
    <row r="22" spans="1:7" s="10" customFormat="1" ht="262.5" customHeight="1">
      <c r="A22" s="22" t="s">
        <v>44</v>
      </c>
      <c r="B22" s="31" t="s">
        <v>59</v>
      </c>
      <c r="C22" s="24" t="s">
        <v>78</v>
      </c>
      <c r="D22" s="19"/>
      <c r="E22" s="25"/>
      <c r="F22" s="25"/>
      <c r="G22" s="20"/>
    </row>
    <row r="23" spans="1:7" s="10" customFormat="1" ht="16.5">
      <c r="A23" s="22"/>
      <c r="B23" s="31"/>
      <c r="C23" s="24" t="s">
        <v>60</v>
      </c>
      <c r="D23" s="19"/>
      <c r="E23" s="25"/>
      <c r="F23" s="25"/>
      <c r="G23" s="20"/>
    </row>
    <row r="24" spans="1:7" s="10" customFormat="1" ht="16.5">
      <c r="A24" s="26"/>
      <c r="B24" s="43"/>
      <c r="C24" s="48" t="s">
        <v>86</v>
      </c>
      <c r="D24" s="29" t="s">
        <v>8</v>
      </c>
      <c r="E24" s="30">
        <v>80</v>
      </c>
      <c r="F24" s="30"/>
      <c r="G24" s="78">
        <f>E24*F24</f>
        <v>0</v>
      </c>
    </row>
    <row r="25" spans="1:7" s="10" customFormat="1" ht="19.5" customHeight="1">
      <c r="A25" s="26"/>
      <c r="B25" s="43"/>
      <c r="C25" s="48" t="s">
        <v>87</v>
      </c>
      <c r="D25" s="29" t="s">
        <v>8</v>
      </c>
      <c r="E25" s="30">
        <v>130</v>
      </c>
      <c r="F25" s="30"/>
      <c r="G25" s="78">
        <f>E25*F25</f>
        <v>0</v>
      </c>
    </row>
    <row r="26" spans="1:7" s="21" customFormat="1" ht="16.5">
      <c r="A26" s="22"/>
      <c r="B26" s="18"/>
      <c r="C26" s="18"/>
      <c r="D26" s="19"/>
      <c r="E26" s="25"/>
      <c r="F26" s="25"/>
      <c r="G26" s="20"/>
    </row>
    <row r="27" spans="1:7" s="10" customFormat="1" ht="409.5" customHeight="1">
      <c r="A27" s="22" t="s">
        <v>110</v>
      </c>
      <c r="B27" s="31" t="s">
        <v>109</v>
      </c>
      <c r="C27" s="24" t="s">
        <v>111</v>
      </c>
      <c r="D27" s="19"/>
      <c r="E27" s="25"/>
      <c r="F27" s="25"/>
      <c r="G27" s="20"/>
    </row>
    <row r="28" spans="1:7" s="10" customFormat="1" ht="16.5">
      <c r="A28" s="22"/>
      <c r="B28" s="31"/>
      <c r="C28" s="24" t="s">
        <v>112</v>
      </c>
      <c r="D28" s="19"/>
      <c r="E28" s="25"/>
      <c r="F28" s="25"/>
      <c r="G28" s="20"/>
    </row>
    <row r="29" spans="1:7" s="10" customFormat="1" ht="16.5">
      <c r="A29" s="26"/>
      <c r="B29" s="43"/>
      <c r="C29" s="48" t="s">
        <v>113</v>
      </c>
      <c r="D29" s="29" t="s">
        <v>8</v>
      </c>
      <c r="E29" s="30">
        <v>350</v>
      </c>
      <c r="F29" s="30"/>
      <c r="G29" s="78">
        <f>E29*F29</f>
        <v>0</v>
      </c>
    </row>
    <row r="30" spans="1:7" s="21" customFormat="1" ht="17.25" thickBot="1">
      <c r="A30" s="22"/>
      <c r="B30" s="34"/>
      <c r="C30" s="32"/>
      <c r="D30" s="19"/>
      <c r="E30" s="25"/>
      <c r="F30" s="25"/>
      <c r="G30" s="20"/>
    </row>
    <row r="31" spans="1:7" ht="19.5" thickBot="1">
      <c r="A31" s="73" t="s">
        <v>16</v>
      </c>
      <c r="B31" s="93"/>
      <c r="C31" s="46" t="s">
        <v>24</v>
      </c>
      <c r="D31" s="47"/>
      <c r="E31" s="77"/>
      <c r="F31" s="77"/>
      <c r="G31" s="116">
        <f>SUM(G15:G29)</f>
        <v>0</v>
      </c>
    </row>
    <row r="32" spans="1:7" ht="18">
      <c r="A32" s="144"/>
      <c r="B32" s="144"/>
      <c r="C32" s="145"/>
      <c r="D32" s="146"/>
      <c r="E32" s="147"/>
      <c r="F32" s="147"/>
      <c r="G32" s="148"/>
    </row>
    <row r="33" spans="1:7" ht="18">
      <c r="A33" s="153" t="s">
        <v>38</v>
      </c>
      <c r="B33" s="150"/>
      <c r="C33" s="151" t="s">
        <v>25</v>
      </c>
      <c r="D33" s="152"/>
      <c r="E33" s="142"/>
      <c r="F33" s="142"/>
      <c r="G33" s="141"/>
    </row>
    <row r="34" spans="1:7" s="200" customFormat="1" ht="13.5" customHeight="1">
      <c r="A34" s="195"/>
      <c r="B34" s="196"/>
      <c r="C34" s="208"/>
      <c r="D34" s="197"/>
      <c r="E34" s="198"/>
      <c r="F34" s="198"/>
      <c r="G34" s="199"/>
    </row>
    <row r="35" spans="1:7" s="200" customFormat="1" ht="168.75" customHeight="1">
      <c r="A35" s="209" t="s">
        <v>45</v>
      </c>
      <c r="B35" s="205" t="s">
        <v>47</v>
      </c>
      <c r="C35" s="208" t="s">
        <v>61</v>
      </c>
      <c r="D35" s="197"/>
      <c r="E35" s="198"/>
      <c r="F35" s="210"/>
      <c r="G35" s="199"/>
    </row>
    <row r="36" spans="1:7" s="200" customFormat="1" ht="18" customHeight="1">
      <c r="A36" s="201"/>
      <c r="B36" s="202"/>
      <c r="C36" s="206" t="s">
        <v>88</v>
      </c>
      <c r="D36" s="203" t="s">
        <v>31</v>
      </c>
      <c r="E36" s="204">
        <v>110</v>
      </c>
      <c r="F36" s="207"/>
      <c r="G36" s="78">
        <f>E36*F36</f>
        <v>0</v>
      </c>
    </row>
    <row r="37" spans="1:7" s="200" customFormat="1" ht="18" customHeight="1">
      <c r="A37" s="201"/>
      <c r="B37" s="202"/>
      <c r="C37" s="206" t="s">
        <v>89</v>
      </c>
      <c r="D37" s="203" t="s">
        <v>31</v>
      </c>
      <c r="E37" s="204">
        <v>70</v>
      </c>
      <c r="F37" s="207"/>
      <c r="G37" s="78">
        <f>E37*F37</f>
        <v>0</v>
      </c>
    </row>
    <row r="38" spans="1:7" s="218" customFormat="1" ht="18" customHeight="1">
      <c r="A38" s="211"/>
      <c r="B38" s="212"/>
      <c r="C38" s="213"/>
      <c r="D38" s="214"/>
      <c r="E38" s="215"/>
      <c r="F38" s="216"/>
      <c r="G38" s="217"/>
    </row>
    <row r="39" spans="1:7" s="200" customFormat="1" ht="201" customHeight="1">
      <c r="A39" s="219" t="s">
        <v>46</v>
      </c>
      <c r="B39" s="220" t="s">
        <v>105</v>
      </c>
      <c r="C39" s="208" t="s">
        <v>92</v>
      </c>
      <c r="D39" s="197"/>
      <c r="E39" s="198"/>
      <c r="F39" s="221"/>
      <c r="G39" s="222"/>
    </row>
    <row r="40" spans="1:7" s="200" customFormat="1" ht="18">
      <c r="A40" s="201"/>
      <c r="B40" s="202"/>
      <c r="C40" s="223" t="s">
        <v>90</v>
      </c>
      <c r="D40" s="203" t="s">
        <v>32</v>
      </c>
      <c r="E40" s="204">
        <v>35</v>
      </c>
      <c r="F40" s="207"/>
      <c r="G40" s="78">
        <f>E40*F40</f>
        <v>0</v>
      </c>
    </row>
    <row r="41" spans="1:7" s="200" customFormat="1" ht="18">
      <c r="A41" s="201"/>
      <c r="B41" s="202"/>
      <c r="C41" s="223" t="s">
        <v>91</v>
      </c>
      <c r="D41" s="203" t="s">
        <v>32</v>
      </c>
      <c r="E41" s="204">
        <v>20</v>
      </c>
      <c r="F41" s="207"/>
      <c r="G41" s="78">
        <f>E41*F41</f>
        <v>0</v>
      </c>
    </row>
    <row r="42" spans="1:7" ht="18.75" thickBot="1">
      <c r="A42" s="22"/>
      <c r="B42" s="23"/>
      <c r="D42" s="19"/>
      <c r="E42" s="25"/>
      <c r="F42" s="25"/>
      <c r="G42" s="37"/>
    </row>
    <row r="43" spans="1:7" ht="19.5" thickBot="1">
      <c r="A43" s="45" t="s">
        <v>6</v>
      </c>
      <c r="B43" s="94"/>
      <c r="C43" s="11" t="s">
        <v>29</v>
      </c>
      <c r="D43" s="12"/>
      <c r="E43" s="13"/>
      <c r="F43" s="13"/>
      <c r="G43" s="116">
        <f>SUM(G36:G41)</f>
        <v>0</v>
      </c>
    </row>
    <row r="44" spans="1:7" ht="18.75">
      <c r="A44" s="68"/>
      <c r="B44" s="68"/>
      <c r="C44" s="15"/>
      <c r="D44" s="16"/>
      <c r="E44" s="17"/>
      <c r="F44" s="17"/>
      <c r="G44" s="69"/>
    </row>
    <row r="45" spans="1:7" ht="18">
      <c r="A45" s="153" t="s">
        <v>17</v>
      </c>
      <c r="B45" s="150"/>
      <c r="C45" s="151" t="s">
        <v>62</v>
      </c>
      <c r="D45" s="152"/>
      <c r="E45" s="142"/>
      <c r="F45" s="142"/>
      <c r="G45" s="141"/>
    </row>
    <row r="46" spans="1:7" ht="18">
      <c r="A46" s="22"/>
      <c r="B46" s="22"/>
      <c r="C46" s="15"/>
      <c r="D46" s="19"/>
      <c r="E46" s="25"/>
      <c r="F46" s="17"/>
      <c r="G46" s="49"/>
    </row>
    <row r="47" spans="1:7" s="109" customFormat="1" ht="252.75" customHeight="1">
      <c r="A47" s="171" t="s">
        <v>49</v>
      </c>
      <c r="B47" s="162" t="s">
        <v>5</v>
      </c>
      <c r="C47" s="163" t="s">
        <v>79</v>
      </c>
      <c r="D47" s="164"/>
      <c r="E47" s="165"/>
      <c r="F47" s="166"/>
      <c r="G47" s="168"/>
    </row>
    <row r="48" spans="1:7" s="109" customFormat="1" ht="16.5">
      <c r="A48" s="167"/>
      <c r="B48" s="162"/>
      <c r="C48" s="163" t="s">
        <v>4</v>
      </c>
      <c r="D48" s="164"/>
      <c r="E48" s="165"/>
      <c r="F48" s="166"/>
      <c r="G48" s="168"/>
    </row>
    <row r="49" spans="1:7" s="109" customFormat="1" ht="16.5">
      <c r="A49" s="169"/>
      <c r="B49" s="108"/>
      <c r="C49" s="172" t="s">
        <v>48</v>
      </c>
      <c r="D49" s="173" t="s">
        <v>19</v>
      </c>
      <c r="E49" s="174">
        <v>18</v>
      </c>
      <c r="F49" s="175"/>
      <c r="G49" s="78">
        <f>E49*F49</f>
        <v>0</v>
      </c>
    </row>
    <row r="50" spans="1:7" s="3" customFormat="1" ht="18">
      <c r="A50" s="195"/>
      <c r="B50" s="195"/>
      <c r="C50" s="219"/>
      <c r="D50" s="197"/>
      <c r="E50" s="198"/>
      <c r="F50" s="225"/>
      <c r="G50" s="81"/>
    </row>
    <row r="51" spans="1:7" s="218" customFormat="1" ht="256.5" customHeight="1">
      <c r="A51" s="226" t="s">
        <v>50</v>
      </c>
      <c r="B51" s="227" t="s">
        <v>5</v>
      </c>
      <c r="C51" s="228" t="s">
        <v>80</v>
      </c>
      <c r="D51" s="229"/>
      <c r="E51" s="230"/>
      <c r="F51" s="231"/>
      <c r="G51" s="232"/>
    </row>
    <row r="52" spans="1:7" s="200" customFormat="1" ht="16.5">
      <c r="A52" s="201"/>
      <c r="B52" s="224"/>
      <c r="C52" s="206" t="s">
        <v>81</v>
      </c>
      <c r="D52" s="203" t="s">
        <v>19</v>
      </c>
      <c r="E52" s="204">
        <v>55</v>
      </c>
      <c r="F52" s="207"/>
      <c r="G52" s="78">
        <f>E52*F52</f>
        <v>0</v>
      </c>
    </row>
    <row r="53" spans="1:7" s="241" customFormat="1" ht="16.5">
      <c r="A53" s="234"/>
      <c r="B53" s="235"/>
      <c r="C53" s="236"/>
      <c r="D53" s="237"/>
      <c r="E53" s="238"/>
      <c r="F53" s="239"/>
      <c r="G53" s="240"/>
    </row>
    <row r="54" spans="1:7" s="241" customFormat="1" ht="330.75" customHeight="1">
      <c r="A54" s="219" t="s">
        <v>73</v>
      </c>
      <c r="B54" s="242" t="s">
        <v>5</v>
      </c>
      <c r="C54" s="208" t="s">
        <v>116</v>
      </c>
      <c r="D54" s="197"/>
      <c r="E54" s="198"/>
      <c r="F54" s="210"/>
      <c r="G54" s="199"/>
    </row>
    <row r="55" spans="1:7" s="241" customFormat="1" ht="16.5">
      <c r="A55" s="201"/>
      <c r="B55" s="243"/>
      <c r="C55" s="223" t="s">
        <v>114</v>
      </c>
      <c r="D55" s="203" t="s">
        <v>18</v>
      </c>
      <c r="E55" s="204">
        <v>2</v>
      </c>
      <c r="F55" s="244"/>
      <c r="G55" s="78">
        <f>E55*F55</f>
        <v>0</v>
      </c>
    </row>
    <row r="56" spans="1:7" ht="18">
      <c r="A56" s="22"/>
      <c r="B56" s="22"/>
      <c r="C56" s="15"/>
      <c r="D56" s="19"/>
      <c r="E56" s="25"/>
      <c r="F56" s="17"/>
      <c r="G56" s="49"/>
    </row>
    <row r="57" spans="1:7" s="109" customFormat="1" ht="103.5" customHeight="1">
      <c r="A57" s="171" t="s">
        <v>74</v>
      </c>
      <c r="B57" s="162" t="s">
        <v>65</v>
      </c>
      <c r="C57" s="163" t="s">
        <v>100</v>
      </c>
      <c r="D57" s="164"/>
      <c r="E57" s="165"/>
      <c r="F57" s="166"/>
      <c r="G57" s="168"/>
    </row>
    <row r="58" spans="1:7" s="109" customFormat="1" ht="16.5">
      <c r="A58" s="167"/>
      <c r="B58" s="162"/>
      <c r="C58" s="163" t="s">
        <v>64</v>
      </c>
      <c r="D58" s="164"/>
      <c r="E58" s="165"/>
      <c r="F58" s="166"/>
      <c r="G58" s="168"/>
    </row>
    <row r="59" spans="1:7" s="109" customFormat="1" ht="18">
      <c r="A59" s="169"/>
      <c r="B59" s="108"/>
      <c r="C59" s="172" t="s">
        <v>99</v>
      </c>
      <c r="D59" s="203" t="s">
        <v>32</v>
      </c>
      <c r="E59" s="174">
        <v>2.5</v>
      </c>
      <c r="F59" s="175"/>
      <c r="G59" s="78">
        <f>E59*F59</f>
        <v>0</v>
      </c>
    </row>
    <row r="60" spans="1:7" ht="18">
      <c r="A60" s="22"/>
      <c r="B60" s="22"/>
      <c r="C60" s="15"/>
      <c r="D60" s="19"/>
      <c r="E60" s="25"/>
      <c r="F60" s="17"/>
      <c r="G60" s="49"/>
    </row>
    <row r="61" spans="1:7" s="109" customFormat="1" ht="135.75" customHeight="1">
      <c r="A61" s="171" t="s">
        <v>51</v>
      </c>
      <c r="B61" s="162" t="s">
        <v>65</v>
      </c>
      <c r="C61" s="163" t="s">
        <v>67</v>
      </c>
      <c r="D61" s="164"/>
      <c r="E61" s="165"/>
      <c r="F61" s="166"/>
      <c r="G61" s="168"/>
    </row>
    <row r="62" spans="1:7" s="109" customFormat="1" ht="16.5">
      <c r="A62" s="167"/>
      <c r="B62" s="162"/>
      <c r="C62" s="163" t="s">
        <v>64</v>
      </c>
      <c r="D62" s="164"/>
      <c r="E62" s="165"/>
      <c r="F62" s="166"/>
      <c r="G62" s="168"/>
    </row>
    <row r="63" spans="1:7" s="109" customFormat="1" ht="18">
      <c r="A63" s="169"/>
      <c r="B63" s="108"/>
      <c r="C63" s="172" t="s">
        <v>82</v>
      </c>
      <c r="D63" s="203" t="s">
        <v>32</v>
      </c>
      <c r="E63" s="174">
        <v>7</v>
      </c>
      <c r="F63" s="175"/>
      <c r="G63" s="78">
        <f>E63*F63</f>
        <v>0</v>
      </c>
    </row>
    <row r="64" spans="1:7" ht="18">
      <c r="A64" s="22"/>
      <c r="B64" s="22"/>
      <c r="C64" s="15"/>
      <c r="D64" s="19"/>
      <c r="E64" s="25"/>
      <c r="F64" s="17"/>
      <c r="G64" s="49"/>
    </row>
    <row r="65" spans="1:7" s="109" customFormat="1" ht="99.75" customHeight="1">
      <c r="A65" s="171" t="s">
        <v>106</v>
      </c>
      <c r="B65" s="162" t="s">
        <v>69</v>
      </c>
      <c r="C65" s="163" t="s">
        <v>66</v>
      </c>
      <c r="D65" s="164"/>
      <c r="E65" s="165"/>
      <c r="F65" s="166"/>
      <c r="G65" s="168"/>
    </row>
    <row r="66" spans="1:7" s="109" customFormat="1" ht="16.5">
      <c r="A66" s="167"/>
      <c r="B66" s="162"/>
      <c r="C66" s="163" t="s">
        <v>68</v>
      </c>
      <c r="D66" s="164"/>
      <c r="E66" s="165"/>
      <c r="F66" s="166"/>
      <c r="G66" s="168"/>
    </row>
    <row r="67" spans="1:7" s="109" customFormat="1" ht="18">
      <c r="A67" s="169"/>
      <c r="B67" s="108"/>
      <c r="C67" s="172" t="s">
        <v>83</v>
      </c>
      <c r="D67" s="203" t="s">
        <v>32</v>
      </c>
      <c r="E67" s="174">
        <v>6</v>
      </c>
      <c r="F67" s="175"/>
      <c r="G67" s="78">
        <f>E67*F67</f>
        <v>0</v>
      </c>
    </row>
    <row r="68" spans="1:7" ht="18">
      <c r="A68" s="22"/>
      <c r="B68" s="22"/>
      <c r="C68" s="15"/>
      <c r="D68" s="19"/>
      <c r="E68" s="25"/>
      <c r="F68" s="17"/>
      <c r="G68" s="49"/>
    </row>
    <row r="69" spans="1:7" s="109" customFormat="1" ht="102" customHeight="1">
      <c r="A69" s="171" t="s">
        <v>107</v>
      </c>
      <c r="B69" s="162" t="s">
        <v>70</v>
      </c>
      <c r="C69" s="163" t="s">
        <v>93</v>
      </c>
      <c r="D69" s="164"/>
      <c r="E69" s="165"/>
      <c r="F69" s="166"/>
      <c r="G69" s="168"/>
    </row>
    <row r="70" spans="1:7" s="109" customFormat="1" ht="16.5">
      <c r="A70" s="167"/>
      <c r="B70" s="162"/>
      <c r="C70" s="163" t="s">
        <v>71</v>
      </c>
      <c r="D70" s="164"/>
      <c r="E70" s="165"/>
      <c r="F70" s="166"/>
      <c r="G70" s="168"/>
    </row>
    <row r="71" spans="1:7" s="109" customFormat="1" ht="16.5">
      <c r="A71" s="169"/>
      <c r="B71" s="108"/>
      <c r="C71" s="172" t="s">
        <v>101</v>
      </c>
      <c r="D71" s="203" t="s">
        <v>72</v>
      </c>
      <c r="E71" s="174">
        <v>650</v>
      </c>
      <c r="F71" s="175"/>
      <c r="G71" s="78">
        <f>E71*F71</f>
        <v>0</v>
      </c>
    </row>
    <row r="72" spans="1:7" ht="18">
      <c r="A72" s="22"/>
      <c r="B72" s="22"/>
      <c r="C72" s="15"/>
      <c r="D72" s="19"/>
      <c r="E72" s="25"/>
      <c r="F72" s="17"/>
      <c r="G72" s="49"/>
    </row>
    <row r="73" spans="1:7" s="109" customFormat="1" ht="88.5" customHeight="1">
      <c r="A73" s="171" t="s">
        <v>108</v>
      </c>
      <c r="B73" s="233" t="s">
        <v>97</v>
      </c>
      <c r="C73" s="163" t="s">
        <v>103</v>
      </c>
      <c r="D73" s="164"/>
      <c r="E73" s="165"/>
      <c r="F73" s="166"/>
      <c r="G73" s="168"/>
    </row>
    <row r="74" spans="1:7" s="109" customFormat="1" ht="16.5">
      <c r="A74" s="167"/>
      <c r="B74" s="162"/>
      <c r="C74" s="163" t="s">
        <v>102</v>
      </c>
      <c r="D74" s="164"/>
      <c r="E74" s="165"/>
      <c r="F74" s="166"/>
      <c r="G74" s="168"/>
    </row>
    <row r="75" spans="1:7" s="109" customFormat="1" ht="18">
      <c r="A75" s="169"/>
      <c r="B75" s="108"/>
      <c r="C75" s="172" t="s">
        <v>104</v>
      </c>
      <c r="D75" s="203" t="s">
        <v>32</v>
      </c>
      <c r="E75" s="174">
        <v>7</v>
      </c>
      <c r="F75" s="175"/>
      <c r="G75" s="78">
        <f>E75*F75</f>
        <v>0</v>
      </c>
    </row>
    <row r="76" spans="1:7" ht="18">
      <c r="A76" s="22"/>
      <c r="B76" s="22"/>
      <c r="C76" s="15"/>
      <c r="D76" s="19"/>
      <c r="E76" s="25"/>
      <c r="F76" s="17"/>
      <c r="G76" s="49"/>
    </row>
    <row r="77" spans="1:7" s="109" customFormat="1" ht="153.75" customHeight="1">
      <c r="A77" s="171" t="s">
        <v>115</v>
      </c>
      <c r="B77" s="233" t="s">
        <v>97</v>
      </c>
      <c r="C77" s="163" t="s">
        <v>98</v>
      </c>
      <c r="D77" s="164"/>
      <c r="E77" s="165"/>
      <c r="F77" s="166"/>
      <c r="G77" s="168"/>
    </row>
    <row r="78" spans="1:7" s="109" customFormat="1" ht="16.5">
      <c r="A78" s="167"/>
      <c r="B78" s="162"/>
      <c r="C78" s="163" t="s">
        <v>94</v>
      </c>
      <c r="D78" s="164"/>
      <c r="E78" s="165"/>
      <c r="F78" s="166"/>
      <c r="G78" s="168"/>
    </row>
    <row r="79" spans="1:7" s="109" customFormat="1" ht="16.5">
      <c r="A79" s="169"/>
      <c r="B79" s="108"/>
      <c r="C79" s="172" t="s">
        <v>95</v>
      </c>
      <c r="D79" s="203" t="s">
        <v>96</v>
      </c>
      <c r="E79" s="174">
        <v>4</v>
      </c>
      <c r="F79" s="175"/>
      <c r="G79" s="78">
        <f>E79*F79</f>
        <v>0</v>
      </c>
    </row>
    <row r="80" spans="1:7" s="109" customFormat="1" ht="16.5">
      <c r="A80" s="167"/>
      <c r="B80" s="162"/>
      <c r="C80" s="163"/>
      <c r="D80" s="164"/>
      <c r="E80" s="165"/>
      <c r="F80" s="166"/>
      <c r="G80" s="168"/>
    </row>
    <row r="81" spans="1:7" s="109" customFormat="1" ht="17.25" thickBot="1">
      <c r="A81" s="167"/>
      <c r="B81" s="162"/>
      <c r="C81" s="163"/>
      <c r="D81" s="164"/>
      <c r="E81" s="165"/>
      <c r="F81" s="166"/>
      <c r="G81" s="168"/>
    </row>
    <row r="82" spans="1:7" ht="19.5" thickBot="1">
      <c r="A82" s="45" t="s">
        <v>39</v>
      </c>
      <c r="B82" s="94"/>
      <c r="C82" s="11" t="s">
        <v>63</v>
      </c>
      <c r="D82" s="12"/>
      <c r="E82" s="13"/>
      <c r="F82" s="13"/>
      <c r="G82" s="117">
        <f>SUM(G47:G79)</f>
        <v>0</v>
      </c>
    </row>
    <row r="83" spans="1:7" ht="18">
      <c r="A83" s="22"/>
      <c r="B83" s="50"/>
      <c r="D83" s="19"/>
      <c r="E83" s="25"/>
      <c r="F83" s="25"/>
      <c r="G83" s="37"/>
    </row>
    <row r="84" spans="1:7" s="38" customFormat="1" ht="18" outlineLevel="1">
      <c r="A84" s="113"/>
      <c r="B84" s="57"/>
      <c r="C84" s="372" t="s">
        <v>11</v>
      </c>
      <c r="D84" s="372"/>
      <c r="E84" s="372"/>
      <c r="F84" s="372"/>
      <c r="G84" s="49"/>
    </row>
    <row r="85" spans="1:7" s="38" customFormat="1" ht="18" outlineLevel="1">
      <c r="A85" s="113"/>
      <c r="B85" s="57"/>
      <c r="C85" s="130"/>
      <c r="D85" s="129"/>
      <c r="E85" s="129"/>
      <c r="F85" s="129"/>
      <c r="G85" s="49"/>
    </row>
    <row r="86" spans="1:7" s="38" customFormat="1" ht="12.75" customHeight="1" outlineLevel="1">
      <c r="A86" s="113"/>
      <c r="B86" s="373" t="s">
        <v>33</v>
      </c>
      <c r="C86" s="375" t="s">
        <v>35</v>
      </c>
      <c r="D86" s="377" t="s">
        <v>26</v>
      </c>
      <c r="E86" s="378"/>
      <c r="F86" s="379"/>
      <c r="G86" s="49"/>
    </row>
    <row r="87" spans="1:7" s="38" customFormat="1" ht="13.5" customHeight="1" outlineLevel="1">
      <c r="A87" s="113"/>
      <c r="B87" s="374"/>
      <c r="C87" s="376"/>
      <c r="D87" s="380"/>
      <c r="E87" s="381"/>
      <c r="F87" s="382"/>
      <c r="G87" s="49"/>
    </row>
    <row r="88" spans="1:7" s="38" customFormat="1" ht="18" outlineLevel="1">
      <c r="A88" s="113"/>
      <c r="B88" s="131"/>
      <c r="C88" s="35"/>
      <c r="D88" s="383"/>
      <c r="E88" s="383"/>
      <c r="F88" s="384"/>
      <c r="G88" s="49"/>
    </row>
    <row r="89" spans="1:7" s="38" customFormat="1" ht="18" outlineLevel="1">
      <c r="A89" s="113"/>
      <c r="B89" s="125" t="s">
        <v>36</v>
      </c>
      <c r="C89" s="132" t="s">
        <v>27</v>
      </c>
      <c r="D89" s="189"/>
      <c r="E89" s="190">
        <f>G11</f>
        <v>0</v>
      </c>
      <c r="F89" s="191"/>
      <c r="G89" s="49"/>
    </row>
    <row r="90" spans="1:7" s="38" customFormat="1" ht="18" outlineLevel="1">
      <c r="A90" s="113"/>
      <c r="B90" s="126" t="s">
        <v>37</v>
      </c>
      <c r="C90" s="133" t="s">
        <v>24</v>
      </c>
      <c r="D90" s="189"/>
      <c r="E90" s="190">
        <f>G31</f>
        <v>0</v>
      </c>
      <c r="F90" s="191"/>
      <c r="G90" s="49"/>
    </row>
    <row r="91" spans="1:7" s="38" customFormat="1" ht="18" outlineLevel="1">
      <c r="A91" s="113"/>
      <c r="B91" s="125" t="s">
        <v>38</v>
      </c>
      <c r="C91" s="132" t="s">
        <v>25</v>
      </c>
      <c r="D91" s="189"/>
      <c r="E91" s="190">
        <f>G43</f>
        <v>0</v>
      </c>
      <c r="F91" s="191"/>
      <c r="G91" s="49"/>
    </row>
    <row r="92" spans="1:7" s="38" customFormat="1" ht="18" outlineLevel="1">
      <c r="A92" s="113"/>
      <c r="B92" s="125" t="s">
        <v>39</v>
      </c>
      <c r="C92" s="132" t="s">
        <v>62</v>
      </c>
      <c r="D92" s="189"/>
      <c r="E92" s="190">
        <f>G82</f>
        <v>0</v>
      </c>
      <c r="F92" s="191"/>
      <c r="G92" s="49"/>
    </row>
    <row r="93" spans="1:7" s="38" customFormat="1" ht="18.75" thickBot="1">
      <c r="A93" s="113"/>
      <c r="B93" s="135"/>
      <c r="C93" s="134"/>
      <c r="D93" s="52"/>
      <c r="E93" s="58"/>
      <c r="F93" s="49"/>
      <c r="G93" s="49"/>
    </row>
    <row r="94" spans="1:7" s="38" customFormat="1" ht="37.5" customHeight="1" thickBot="1">
      <c r="A94" s="113"/>
      <c r="B94" s="134"/>
      <c r="C94" s="136" t="s">
        <v>14</v>
      </c>
      <c r="D94" s="192"/>
      <c r="E94" s="193">
        <f>SUM(E89:E92)</f>
        <v>0</v>
      </c>
      <c r="F94" s="194"/>
      <c r="G94" s="49"/>
    </row>
    <row r="95" spans="1:7" ht="18">
      <c r="A95" s="112"/>
      <c r="B95" s="53"/>
      <c r="C95" s="95"/>
      <c r="D95" s="385"/>
      <c r="E95" s="385"/>
      <c r="F95" s="385"/>
      <c r="G95" s="118"/>
    </row>
    <row r="96" spans="1:7" ht="18">
      <c r="A96" s="22"/>
      <c r="B96" s="23"/>
      <c r="C96" s="54"/>
      <c r="D96" s="52"/>
      <c r="F96" s="51"/>
      <c r="G96" s="51"/>
    </row>
    <row r="97" spans="1:7" ht="18">
      <c r="A97" s="22"/>
      <c r="B97" s="23"/>
      <c r="C97" s="15"/>
      <c r="D97" s="52"/>
      <c r="F97" s="51"/>
      <c r="G97" s="51"/>
    </row>
    <row r="98" spans="1:7" ht="18">
      <c r="A98" s="22"/>
      <c r="B98" s="23"/>
      <c r="C98" s="15"/>
      <c r="D98" s="52"/>
      <c r="F98" s="51"/>
      <c r="G98" s="51"/>
    </row>
    <row r="99" spans="1:7" ht="18">
      <c r="A99" s="22"/>
      <c r="B99" s="23"/>
      <c r="C99" s="15"/>
      <c r="D99" s="52"/>
      <c r="F99" s="51"/>
      <c r="G99" s="51"/>
    </row>
    <row r="100" spans="1:7" ht="16.5">
      <c r="A100" s="55"/>
      <c r="B100" s="55"/>
      <c r="D100" s="56"/>
      <c r="E100" s="51"/>
      <c r="F100" s="51"/>
      <c r="G100" s="51"/>
    </row>
    <row r="101" spans="1:7" ht="18">
      <c r="A101" s="113"/>
      <c r="B101" s="57"/>
      <c r="D101" s="58"/>
      <c r="E101" s="52"/>
      <c r="F101" s="52"/>
      <c r="G101" s="36"/>
    </row>
  </sheetData>
  <sheetProtection/>
  <mergeCells count="6">
    <mergeCell ref="C84:F84"/>
    <mergeCell ref="B86:B87"/>
    <mergeCell ref="C86:C87"/>
    <mergeCell ref="D86:F87"/>
    <mergeCell ref="D88:F88"/>
    <mergeCell ref="D95:F95"/>
  </mergeCells>
  <printOptions/>
  <pageMargins left="0.7480314960629921" right="0.22" top="1.1811023622047245" bottom="0.7874015748031497" header="0.5118110236220472" footer="0.5118110236220472"/>
  <pageSetup horizontalDpi="600" verticalDpi="600" orientation="portrait" paperSize="9" scale="63" r:id="rId1"/>
  <headerFooter alignWithMargins="0">
    <oddHeader>&amp;L&amp;9Građevina:
Projekt izgradnje nogostupa i uspostave novog pješačkog prijelaza na državnoj cesti D3 za naselju Javornik &amp;R&amp;9GLAVNI  PROJEKT
BR.PR: 
35-2020</oddHeader>
    <oddFooter>&amp;LInvestitor: GRAD DELNICE&amp;C&amp;P&amp;RIzvršitelj: Pro Via d.o.o. Kastav
12/2020</oddFooter>
  </headerFooter>
  <rowBreaks count="1" manualBreakCount="1">
    <brk id="3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SheetLayoutView="90" workbookViewId="0" topLeftCell="A30">
      <selection activeCell="F31" sqref="F31"/>
    </sheetView>
  </sheetViews>
  <sheetFormatPr defaultColWidth="7.7109375" defaultRowHeight="12.75" outlineLevelRow="1"/>
  <cols>
    <col min="1" max="1" width="7.28125" style="249" customWidth="1"/>
    <col min="2" max="2" width="9.00390625" style="349" customWidth="1"/>
    <col min="3" max="3" width="60.00390625" style="246" customWidth="1"/>
    <col min="4" max="4" width="6.7109375" style="251" customWidth="1"/>
    <col min="5" max="5" width="10.140625" style="251" customWidth="1"/>
    <col min="6" max="6" width="11.7109375" style="251" customWidth="1"/>
    <col min="7" max="7" width="17.421875" style="252" customWidth="1"/>
    <col min="8" max="16384" width="7.7109375" style="249" customWidth="1"/>
  </cols>
  <sheetData>
    <row r="1" spans="1:8" ht="42" customHeight="1">
      <c r="A1" s="246"/>
      <c r="B1" s="389" t="s">
        <v>141</v>
      </c>
      <c r="C1" s="389"/>
      <c r="D1" s="389"/>
      <c r="E1" s="389"/>
      <c r="F1" s="247"/>
      <c r="G1" s="248"/>
      <c r="H1" s="247"/>
    </row>
    <row r="2" ht="16.5">
      <c r="B2" s="250"/>
    </row>
    <row r="3" spans="1:7" ht="16.5">
      <c r="A3" s="253" t="s">
        <v>33</v>
      </c>
      <c r="B3" s="253" t="s">
        <v>34</v>
      </c>
      <c r="C3" s="254" t="s">
        <v>35</v>
      </c>
      <c r="D3" s="255" t="s">
        <v>117</v>
      </c>
      <c r="E3" s="255" t="s">
        <v>28</v>
      </c>
      <c r="F3" s="256" t="s">
        <v>118</v>
      </c>
      <c r="G3" s="257" t="s">
        <v>26</v>
      </c>
    </row>
    <row r="4" spans="1:7" ht="10.5" customHeight="1">
      <c r="A4" s="258"/>
      <c r="B4" s="258"/>
      <c r="C4" s="259"/>
      <c r="D4" s="260"/>
      <c r="E4" s="260"/>
      <c r="F4" s="260"/>
      <c r="G4" s="261"/>
    </row>
    <row r="5" spans="1:7" s="182" customFormat="1" ht="27" customHeight="1">
      <c r="A5" s="262" t="s">
        <v>119</v>
      </c>
      <c r="B5" s="263"/>
      <c r="C5" s="264" t="s">
        <v>120</v>
      </c>
      <c r="D5" s="265"/>
      <c r="E5" s="265"/>
      <c r="F5" s="265"/>
      <c r="G5" s="266"/>
    </row>
    <row r="6" spans="1:7" s="182" customFormat="1" ht="9" customHeight="1">
      <c r="A6" s="267"/>
      <c r="B6" s="268"/>
      <c r="C6" s="226"/>
      <c r="D6" s="269"/>
      <c r="E6" s="269"/>
      <c r="F6" s="269"/>
      <c r="G6" s="232"/>
    </row>
    <row r="7" spans="1:7" s="200" customFormat="1" ht="133.5" customHeight="1">
      <c r="A7" s="195"/>
      <c r="B7" s="270" t="s">
        <v>121</v>
      </c>
      <c r="C7" s="208" t="s">
        <v>145</v>
      </c>
      <c r="D7" s="271" t="s">
        <v>18</v>
      </c>
      <c r="E7" s="272">
        <v>2</v>
      </c>
      <c r="F7" s="273"/>
      <c r="G7" s="274">
        <f>E7*F7</f>
        <v>0</v>
      </c>
    </row>
    <row r="8" spans="1:7" s="200" customFormat="1" ht="114.75" customHeight="1">
      <c r="A8" s="195"/>
      <c r="B8" s="270" t="s">
        <v>122</v>
      </c>
      <c r="C8" s="208" t="s">
        <v>142</v>
      </c>
      <c r="D8" s="271" t="s">
        <v>19</v>
      </c>
      <c r="E8" s="272">
        <v>6</v>
      </c>
      <c r="F8" s="273"/>
      <c r="G8" s="274">
        <f>E8*F8</f>
        <v>0</v>
      </c>
    </row>
    <row r="9" spans="1:7" s="200" customFormat="1" ht="16.5">
      <c r="A9" s="275" t="s">
        <v>123</v>
      </c>
      <c r="B9" s="276"/>
      <c r="C9" s="277" t="s">
        <v>124</v>
      </c>
      <c r="D9" s="278"/>
      <c r="E9" s="278"/>
      <c r="F9" s="278"/>
      <c r="G9" s="279">
        <f>SUM(G7:G8)</f>
        <v>0</v>
      </c>
    </row>
    <row r="10" spans="1:7" ht="16.5">
      <c r="A10" s="280"/>
      <c r="B10" s="281"/>
      <c r="C10" s="282"/>
      <c r="F10" s="283"/>
      <c r="G10" s="284"/>
    </row>
    <row r="11" spans="1:7" ht="16.5">
      <c r="A11" s="285" t="s">
        <v>36</v>
      </c>
      <c r="B11" s="286"/>
      <c r="C11" s="287" t="s">
        <v>125</v>
      </c>
      <c r="D11" s="260"/>
      <c r="E11" s="260"/>
      <c r="F11" s="288"/>
      <c r="G11" s="289"/>
    </row>
    <row r="12" spans="1:7" ht="10.5" customHeight="1">
      <c r="A12" s="290"/>
      <c r="B12" s="281"/>
      <c r="C12" s="291"/>
      <c r="D12" s="292"/>
      <c r="E12" s="292"/>
      <c r="F12" s="293"/>
      <c r="G12" s="284"/>
    </row>
    <row r="13" spans="1:7" ht="348.75" customHeight="1">
      <c r="A13" s="280"/>
      <c r="B13" s="281"/>
      <c r="C13" s="282" t="s">
        <v>150</v>
      </c>
      <c r="F13" s="283"/>
      <c r="G13" s="284"/>
    </row>
    <row r="14" spans="1:7" ht="16.5">
      <c r="A14" s="294" t="s">
        <v>126</v>
      </c>
      <c r="B14" s="258"/>
      <c r="C14" s="287" t="s">
        <v>127</v>
      </c>
      <c r="D14" s="295"/>
      <c r="E14" s="295"/>
      <c r="F14" s="288"/>
      <c r="G14" s="296"/>
    </row>
    <row r="15" spans="1:7" ht="16.5">
      <c r="A15" s="280"/>
      <c r="B15" s="281"/>
      <c r="C15" s="282"/>
      <c r="F15" s="283"/>
      <c r="G15" s="284"/>
    </row>
    <row r="16" spans="1:7" s="200" customFormat="1" ht="53.25" customHeight="1">
      <c r="A16" s="351"/>
      <c r="B16" s="276" t="s">
        <v>154</v>
      </c>
      <c r="C16" s="352" t="s">
        <v>151</v>
      </c>
      <c r="D16" s="278" t="s">
        <v>18</v>
      </c>
      <c r="E16" s="278">
        <v>1</v>
      </c>
      <c r="F16" s="353"/>
      <c r="G16" s="323">
        <f>E16*F16</f>
        <v>0</v>
      </c>
    </row>
    <row r="17" spans="1:7" s="200" customFormat="1" ht="53.25" customHeight="1">
      <c r="A17" s="351"/>
      <c r="B17" s="276" t="s">
        <v>154</v>
      </c>
      <c r="C17" s="352" t="s">
        <v>152</v>
      </c>
      <c r="D17" s="278" t="s">
        <v>18</v>
      </c>
      <c r="E17" s="278">
        <v>1</v>
      </c>
      <c r="F17" s="353"/>
      <c r="G17" s="323">
        <f>E17*F17</f>
        <v>0</v>
      </c>
    </row>
    <row r="18" spans="1:7" s="200" customFormat="1" ht="53.25" customHeight="1">
      <c r="A18" s="351"/>
      <c r="B18" s="276" t="s">
        <v>153</v>
      </c>
      <c r="C18" s="352" t="s">
        <v>155</v>
      </c>
      <c r="D18" s="278" t="s">
        <v>18</v>
      </c>
      <c r="E18" s="278">
        <v>1</v>
      </c>
      <c r="F18" s="353"/>
      <c r="G18" s="323">
        <f>E18*F18</f>
        <v>0</v>
      </c>
    </row>
    <row r="19" spans="1:7" s="298" customFormat="1" ht="17.25" customHeight="1">
      <c r="A19" s="299" t="s">
        <v>36</v>
      </c>
      <c r="B19" s="300"/>
      <c r="C19" s="301" t="s">
        <v>128</v>
      </c>
      <c r="D19" s="297"/>
      <c r="E19" s="297"/>
      <c r="F19" s="297"/>
      <c r="G19" s="302">
        <f>SUM(G16:G18)</f>
        <v>0</v>
      </c>
    </row>
    <row r="20" spans="1:7" s="298" customFormat="1" ht="9.75" customHeight="1">
      <c r="A20" s="303"/>
      <c r="B20" s="304"/>
      <c r="C20" s="305"/>
      <c r="D20" s="306"/>
      <c r="E20" s="306"/>
      <c r="F20" s="306"/>
      <c r="G20" s="307"/>
    </row>
    <row r="21" spans="1:7" s="200" customFormat="1" ht="16.5">
      <c r="A21" s="308" t="s">
        <v>129</v>
      </c>
      <c r="B21" s="309"/>
      <c r="C21" s="310" t="s">
        <v>130</v>
      </c>
      <c r="D21" s="311"/>
      <c r="E21" s="312"/>
      <c r="F21" s="311"/>
      <c r="G21" s="313"/>
    </row>
    <row r="22" spans="1:7" s="200" customFormat="1" ht="93.75" customHeight="1">
      <c r="A22" s="314"/>
      <c r="B22" s="315"/>
      <c r="C22" s="223" t="s">
        <v>143</v>
      </c>
      <c r="D22" s="316"/>
      <c r="E22" s="204"/>
      <c r="F22" s="316"/>
      <c r="G22" s="245"/>
    </row>
    <row r="23" spans="1:7" s="322" customFormat="1" ht="73.5" customHeight="1">
      <c r="A23" s="319"/>
      <c r="B23" s="317" t="s">
        <v>131</v>
      </c>
      <c r="C23" s="320" t="s">
        <v>134</v>
      </c>
      <c r="D23" s="321" t="s">
        <v>133</v>
      </c>
      <c r="E23" s="321">
        <v>3.5</v>
      </c>
      <c r="F23" s="321"/>
      <c r="G23" s="323">
        <f>E23*F23</f>
        <v>0</v>
      </c>
    </row>
    <row r="24" spans="1:7" s="200" customFormat="1" ht="87" customHeight="1" thickBot="1">
      <c r="A24" s="324"/>
      <c r="B24" s="317" t="s">
        <v>132</v>
      </c>
      <c r="C24" s="223" t="s">
        <v>144</v>
      </c>
      <c r="D24" s="316" t="s">
        <v>133</v>
      </c>
      <c r="E24" s="204">
        <v>28</v>
      </c>
      <c r="F24" s="318"/>
      <c r="G24" s="323">
        <f>E24*F24</f>
        <v>0</v>
      </c>
    </row>
    <row r="25" spans="1:7" s="200" customFormat="1" ht="20.25" customHeight="1" thickBot="1">
      <c r="A25" s="325" t="s">
        <v>37</v>
      </c>
      <c r="B25" s="326"/>
      <c r="C25" s="327" t="s">
        <v>135</v>
      </c>
      <c r="D25" s="328"/>
      <c r="E25" s="329"/>
      <c r="F25" s="328"/>
      <c r="G25" s="330">
        <f>SUM(G23:G24)</f>
        <v>0</v>
      </c>
    </row>
    <row r="26" spans="1:7" ht="13.5" customHeight="1" thickBot="1">
      <c r="A26" s="280"/>
      <c r="B26" s="331"/>
      <c r="C26" s="291"/>
      <c r="F26" s="283"/>
      <c r="G26" s="332"/>
    </row>
    <row r="27" spans="1:7" s="200" customFormat="1" ht="20.25" customHeight="1" thickBot="1">
      <c r="A27" s="325" t="s">
        <v>38</v>
      </c>
      <c r="B27" s="326"/>
      <c r="C27" s="327" t="s">
        <v>136</v>
      </c>
      <c r="D27" s="328"/>
      <c r="E27" s="329"/>
      <c r="F27" s="328"/>
      <c r="G27" s="330"/>
    </row>
    <row r="28" spans="1:7" s="200" customFormat="1" ht="8.25" customHeight="1">
      <c r="A28" s="354"/>
      <c r="B28" s="350"/>
      <c r="C28" s="355"/>
      <c r="D28" s="356"/>
      <c r="E28" s="357"/>
      <c r="F28" s="356"/>
      <c r="G28" s="358"/>
    </row>
    <row r="29" spans="1:7" ht="401.25" customHeight="1">
      <c r="A29" s="359"/>
      <c r="B29" s="350" t="s">
        <v>137</v>
      </c>
      <c r="C29" s="360" t="s">
        <v>149</v>
      </c>
      <c r="D29" s="333" t="s">
        <v>18</v>
      </c>
      <c r="E29" s="361">
        <v>1</v>
      </c>
      <c r="F29" s="362"/>
      <c r="G29" s="323">
        <f>E29*F29</f>
        <v>0</v>
      </c>
    </row>
    <row r="30" spans="1:7" s="200" customFormat="1" ht="165" customHeight="1">
      <c r="A30" s="368"/>
      <c r="B30" s="350" t="s">
        <v>147</v>
      </c>
      <c r="C30" s="369" t="s">
        <v>148</v>
      </c>
      <c r="D30" s="370" t="s">
        <v>146</v>
      </c>
      <c r="E30" s="321">
        <v>2</v>
      </c>
      <c r="F30" s="371"/>
      <c r="G30" s="323">
        <f>E30*F30</f>
        <v>0</v>
      </c>
    </row>
    <row r="31" spans="1:7" ht="16.5">
      <c r="A31" s="363" t="s">
        <v>38</v>
      </c>
      <c r="B31" s="364"/>
      <c r="C31" s="365" t="s">
        <v>138</v>
      </c>
      <c r="D31" s="366"/>
      <c r="E31" s="366"/>
      <c r="F31" s="366"/>
      <c r="G31" s="367">
        <f>SUM(G29:G30)</f>
        <v>0</v>
      </c>
    </row>
    <row r="32" spans="1:7" s="182" customFormat="1" ht="16.5">
      <c r="A32" s="335"/>
      <c r="B32" s="336"/>
      <c r="C32" s="337"/>
      <c r="D32" s="338"/>
      <c r="E32" s="338"/>
      <c r="F32" s="339"/>
      <c r="G32" s="340"/>
    </row>
    <row r="33" spans="1:7" s="182" customFormat="1" ht="8.25" customHeight="1">
      <c r="A33" s="335"/>
      <c r="B33" s="336"/>
      <c r="C33" s="337"/>
      <c r="D33" s="338"/>
      <c r="E33" s="338"/>
      <c r="F33" s="339"/>
      <c r="G33" s="340"/>
    </row>
    <row r="34" spans="3:7" s="200" customFormat="1" ht="16.5" outlineLevel="1">
      <c r="C34" s="390" t="s">
        <v>139</v>
      </c>
      <c r="D34" s="390"/>
      <c r="E34" s="390"/>
      <c r="F34" s="390"/>
      <c r="G34" s="198"/>
    </row>
    <row r="35" spans="3:7" s="200" customFormat="1" ht="7.5" customHeight="1" outlineLevel="1">
      <c r="C35" s="341"/>
      <c r="D35" s="334"/>
      <c r="E35" s="198"/>
      <c r="F35" s="334"/>
      <c r="G35" s="198"/>
    </row>
    <row r="36" spans="2:7" s="200" customFormat="1" ht="16.5" outlineLevel="1">
      <c r="B36" s="391" t="s">
        <v>33</v>
      </c>
      <c r="C36" s="393" t="s">
        <v>35</v>
      </c>
      <c r="D36" s="395" t="s">
        <v>26</v>
      </c>
      <c r="E36" s="396"/>
      <c r="F36" s="397"/>
      <c r="G36" s="198"/>
    </row>
    <row r="37" spans="2:7" s="200" customFormat="1" ht="16.5" outlineLevel="1">
      <c r="B37" s="392"/>
      <c r="C37" s="394"/>
      <c r="D37" s="398"/>
      <c r="E37" s="399"/>
      <c r="F37" s="400"/>
      <c r="G37" s="198"/>
    </row>
    <row r="38" spans="2:7" s="200" customFormat="1" ht="16.5" outlineLevel="1">
      <c r="B38" s="342" t="s">
        <v>123</v>
      </c>
      <c r="C38" s="343" t="s">
        <v>27</v>
      </c>
      <c r="D38" s="386">
        <f>G9</f>
        <v>0</v>
      </c>
      <c r="E38" s="386"/>
      <c r="F38" s="387"/>
      <c r="G38" s="198"/>
    </row>
    <row r="39" spans="2:7" s="200" customFormat="1" ht="16.5" outlineLevel="1">
      <c r="B39" s="342" t="s">
        <v>36</v>
      </c>
      <c r="C39" s="343" t="s">
        <v>127</v>
      </c>
      <c r="D39" s="386">
        <f>G19</f>
        <v>0</v>
      </c>
      <c r="E39" s="386"/>
      <c r="F39" s="387"/>
      <c r="G39" s="198"/>
    </row>
    <row r="40" spans="2:7" s="200" customFormat="1" ht="16.5" outlineLevel="1">
      <c r="B40" s="342" t="s">
        <v>37</v>
      </c>
      <c r="C40" s="343" t="s">
        <v>130</v>
      </c>
      <c r="D40" s="386">
        <f>G25</f>
        <v>0</v>
      </c>
      <c r="E40" s="386"/>
      <c r="F40" s="387"/>
      <c r="G40" s="198"/>
    </row>
    <row r="41" spans="2:7" s="200" customFormat="1" ht="16.5" outlineLevel="1">
      <c r="B41" s="342" t="s">
        <v>38</v>
      </c>
      <c r="C41" s="343" t="s">
        <v>140</v>
      </c>
      <c r="D41" s="386">
        <f>G31</f>
        <v>0</v>
      </c>
      <c r="E41" s="386"/>
      <c r="F41" s="387"/>
      <c r="G41" s="198"/>
    </row>
    <row r="42" spans="2:7" s="200" customFormat="1" ht="10.5" customHeight="1">
      <c r="B42" s="344"/>
      <c r="C42" s="345"/>
      <c r="D42" s="346"/>
      <c r="E42" s="198"/>
      <c r="F42" s="334"/>
      <c r="G42" s="198"/>
    </row>
    <row r="43" spans="1:6" s="182" customFormat="1" ht="31.5" customHeight="1">
      <c r="A43" s="186"/>
      <c r="B43" s="347" t="s">
        <v>54</v>
      </c>
      <c r="C43" s="348" t="s">
        <v>0</v>
      </c>
      <c r="D43" s="388">
        <f>SUM(D38:F41)</f>
        <v>0</v>
      </c>
      <c r="E43" s="388"/>
      <c r="F43" s="388"/>
    </row>
  </sheetData>
  <sheetProtection/>
  <mergeCells count="10">
    <mergeCell ref="D39:F39"/>
    <mergeCell ref="D40:F40"/>
    <mergeCell ref="D41:F41"/>
    <mergeCell ref="D43:F43"/>
    <mergeCell ref="B1:E1"/>
    <mergeCell ref="C34:F34"/>
    <mergeCell ref="B36:B37"/>
    <mergeCell ref="C36:C37"/>
    <mergeCell ref="D36:F37"/>
    <mergeCell ref="D38:F38"/>
  </mergeCells>
  <printOptions/>
  <pageMargins left="0.7480314960629921" right="0.22" top="1.1811023622047245" bottom="0.7874015748031497" header="0.5118110236220472" footer="0.5118110236220472"/>
  <pageSetup horizontalDpi="600" verticalDpi="600" orientation="portrait" paperSize="9" scale="63" r:id="rId1"/>
  <headerFooter alignWithMargins="0">
    <oddHeader>&amp;L&amp;9Građevina:
Projekt izgradnje nogostupa i uspostave novog pješačkog prijelaza na državnoj cesti D3 za naselju Javornik &amp;R&amp;9GLAVNI  PROJEKT
BR.PR: 
35-2020</oddHeader>
    <oddFooter>&amp;LInvestitor: GRAD DELNICE&amp;C&amp;P&amp;RIzvršitelj: Pro Via d.o.o. Kastav
12/2020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Layout" zoomScaleNormal="110" zoomScaleSheetLayoutView="100" workbookViewId="0" topLeftCell="A7">
      <selection activeCell="D19" sqref="D19"/>
    </sheetView>
  </sheetViews>
  <sheetFormatPr defaultColWidth="9.140625" defaultRowHeight="12.75"/>
  <cols>
    <col min="1" max="1" width="9.28125" style="3" bestFit="1" customWidth="1"/>
    <col min="2" max="2" width="10.7109375" style="3" customWidth="1"/>
    <col min="3" max="3" width="54.00390625" style="62" customWidth="1"/>
    <col min="4" max="4" width="7.7109375" style="86" customWidth="1"/>
    <col min="5" max="5" width="12.00390625" style="87" customWidth="1"/>
    <col min="6" max="6" width="11.57421875" style="85" customWidth="1"/>
    <col min="7" max="7" width="20.7109375" style="87" customWidth="1"/>
    <col min="8" max="16384" width="9.140625" style="3" customWidth="1"/>
  </cols>
  <sheetData>
    <row r="1" spans="1:7" ht="16.5">
      <c r="A1" s="22"/>
      <c r="B1" s="66"/>
      <c r="G1" s="51"/>
    </row>
    <row r="2" spans="1:7" ht="16.5">
      <c r="A2" s="22"/>
      <c r="G2" s="51"/>
    </row>
    <row r="3" spans="1:7" s="127" customFormat="1" ht="18.75">
      <c r="A3" s="138"/>
      <c r="G3" s="128"/>
    </row>
    <row r="4" spans="1:7" s="127" customFormat="1" ht="18.75">
      <c r="A4" s="138"/>
      <c r="G4" s="128"/>
    </row>
    <row r="5" spans="1:7" ht="16.5">
      <c r="A5" s="22"/>
      <c r="G5" s="51"/>
    </row>
    <row r="6" spans="1:7" ht="15">
      <c r="A6" s="55"/>
      <c r="G6" s="51"/>
    </row>
    <row r="7" spans="1:7" ht="18">
      <c r="A7" s="2"/>
      <c r="G7" s="81"/>
    </row>
    <row r="8" spans="1:7" ht="21">
      <c r="A8" s="2"/>
      <c r="B8" s="137"/>
      <c r="C8" s="64" t="s">
        <v>10</v>
      </c>
      <c r="D8" s="82"/>
      <c r="E8" s="82"/>
      <c r="F8" s="83"/>
      <c r="G8" s="81"/>
    </row>
    <row r="9" spans="1:7" ht="21">
      <c r="A9" s="2"/>
      <c r="B9" s="143"/>
      <c r="C9" s="74"/>
      <c r="D9" s="75"/>
      <c r="E9" s="75"/>
      <c r="F9" s="121"/>
      <c r="G9" s="81"/>
    </row>
    <row r="10" spans="1:7" ht="19.5">
      <c r="A10" s="2"/>
      <c r="B10" s="139" t="s">
        <v>13</v>
      </c>
      <c r="C10" s="140" t="s">
        <v>12</v>
      </c>
      <c r="D10" s="401">
        <f>'Tros_gradj dio_DelniceD3'!E94</f>
        <v>0</v>
      </c>
      <c r="E10" s="401"/>
      <c r="F10" s="402"/>
      <c r="G10" s="81"/>
    </row>
    <row r="11" spans="1:7" ht="19.5">
      <c r="A11" s="2"/>
      <c r="B11" s="139" t="s">
        <v>40</v>
      </c>
      <c r="C11" s="140" t="s">
        <v>57</v>
      </c>
      <c r="D11" s="401">
        <f>'PROMET-dio_DelniceD3'!D43:F43</f>
        <v>0</v>
      </c>
      <c r="E11" s="401"/>
      <c r="F11" s="402"/>
      <c r="G11" s="81"/>
    </row>
    <row r="12" spans="2:6" ht="12.75" customHeight="1">
      <c r="B12" s="120"/>
      <c r="C12" s="119"/>
      <c r="D12" s="122"/>
      <c r="E12" s="122"/>
      <c r="F12" s="123"/>
    </row>
    <row r="13" spans="2:6" ht="21">
      <c r="B13" s="124"/>
      <c r="C13" s="64" t="s">
        <v>0</v>
      </c>
      <c r="D13" s="403">
        <f>D10+D11</f>
        <v>0</v>
      </c>
      <c r="E13" s="403"/>
      <c r="F13" s="404"/>
    </row>
    <row r="14" spans="4:6" ht="18">
      <c r="D14" s="65"/>
      <c r="F14" s="52"/>
    </row>
    <row r="15" spans="2:6" ht="27.75" customHeight="1">
      <c r="B15" s="2"/>
      <c r="C15" s="1"/>
      <c r="D15" s="65"/>
      <c r="E15" s="81"/>
      <c r="F15" s="52"/>
    </row>
    <row r="16" spans="1:6" s="182" customFormat="1" ht="39.75" customHeight="1">
      <c r="A16" s="179"/>
      <c r="B16" s="180" t="s">
        <v>54</v>
      </c>
      <c r="C16" s="181" t="s">
        <v>0</v>
      </c>
      <c r="D16" s="406">
        <f>D13</f>
        <v>0</v>
      </c>
      <c r="E16" s="406"/>
      <c r="F16" s="406"/>
    </row>
    <row r="17" spans="1:6" s="182" customFormat="1" ht="25.5" customHeight="1">
      <c r="A17" s="183"/>
      <c r="B17" s="184"/>
      <c r="C17" s="185" t="s">
        <v>55</v>
      </c>
      <c r="D17" s="407">
        <f>D16*0.25</f>
        <v>0</v>
      </c>
      <c r="E17" s="407"/>
      <c r="F17" s="407"/>
    </row>
    <row r="18" spans="1:7" s="177" customFormat="1" ht="24.75" customHeight="1">
      <c r="A18" s="186"/>
      <c r="B18" s="180"/>
      <c r="C18" s="187" t="s">
        <v>56</v>
      </c>
      <c r="D18" s="406">
        <f>D16+D17</f>
        <v>0</v>
      </c>
      <c r="E18" s="406"/>
      <c r="F18" s="406"/>
      <c r="G18" s="188"/>
    </row>
    <row r="19" spans="2:6" ht="18">
      <c r="B19" s="2"/>
      <c r="C19" s="1"/>
      <c r="D19" s="65"/>
      <c r="E19" s="81"/>
      <c r="F19" s="52"/>
    </row>
    <row r="20" ht="15">
      <c r="G20" s="3"/>
    </row>
    <row r="21" ht="15">
      <c r="G21" s="3"/>
    </row>
    <row r="22" spans="2:6" s="177" customFormat="1" ht="15" customHeight="1">
      <c r="B22" s="177" t="s">
        <v>52</v>
      </c>
      <c r="C22" s="178"/>
      <c r="D22" s="405" t="s">
        <v>53</v>
      </c>
      <c r="E22" s="405"/>
      <c r="F22" s="405"/>
    </row>
    <row r="23" ht="15">
      <c r="G23" s="3"/>
    </row>
    <row r="24" spans="2:6" ht="18">
      <c r="B24" s="154"/>
      <c r="C24" s="15"/>
      <c r="D24" s="154"/>
      <c r="E24" s="5"/>
      <c r="F24" s="5"/>
    </row>
    <row r="25" spans="3:6" ht="18">
      <c r="C25" s="67"/>
      <c r="D25" s="154"/>
      <c r="E25" s="51"/>
      <c r="F25" s="51"/>
    </row>
  </sheetData>
  <sheetProtection/>
  <mergeCells count="7">
    <mergeCell ref="D10:F10"/>
    <mergeCell ref="D11:F11"/>
    <mergeCell ref="D13:F13"/>
    <mergeCell ref="D22:F22"/>
    <mergeCell ref="D16:F16"/>
    <mergeCell ref="D17:F17"/>
    <mergeCell ref="D18:F18"/>
  </mergeCells>
  <printOptions/>
  <pageMargins left="0.7480314960629921" right="0.5118110236220472" top="1.1811023622047245" bottom="0.7874015748031497" header="0.5118110236220472" footer="0.5118110236220472"/>
  <pageSetup horizontalDpi="600" verticalDpi="600" orientation="portrait" paperSize="9" scale="69" r:id="rId2"/>
  <headerFooter alignWithMargins="0">
    <oddHeader>&amp;L&amp;9Građevina:
Projekt izgradnje nogostupa i uspostave novog pješačkog prijelaza na državnoj cesti D3 za naselju Javornik 
&amp;R&amp;9GLAVNI  PROJEKT
BR.PR. : 
35-2020</oddHeader>
    <oddFooter>&amp;LInvestitor: GRAD DELNICE&amp;C&amp;P&amp;RIzvršitelj: Pro Via d.o.o. Kastav
12/2020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Pevalek</dc:creator>
  <cp:keywords/>
  <dc:description/>
  <cp:lastModifiedBy>Grad Delnice</cp:lastModifiedBy>
  <cp:lastPrinted>2021-04-05T21:55:31Z</cp:lastPrinted>
  <dcterms:created xsi:type="dcterms:W3CDTF">2007-01-03T07:31:57Z</dcterms:created>
  <dcterms:modified xsi:type="dcterms:W3CDTF">2022-07-27T11:46:00Z</dcterms:modified>
  <cp:category/>
  <cp:version/>
  <cp:contentType/>
  <cp:contentStatus/>
</cp:coreProperties>
</file>